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MikocziM\Desktop\Képzés-fejlesztés\2. Aktuális\LUDOVICEUM\Ludoviceum_2023\tantervi hálók_alap\"/>
    </mc:Choice>
  </mc:AlternateContent>
  <bookViews>
    <workbookView xWindow="0" yWindow="0" windowWidth="2160" windowHeight="0" activeTab="4"/>
  </bookViews>
  <sheets>
    <sheet name="SZAK" sheetId="7" r:id="rId1"/>
    <sheet name="BEVÁNDORLÁSI" sheetId="12" r:id="rId2"/>
    <sheet name="HATÁRRENDÉSZETI" sheetId="10" r:id="rId3"/>
    <sheet name="IGAZGATÁSRENDÉSZETI" sheetId="13" r:id="rId4"/>
    <sheet name="KÖZLEKEDÉSRENDÉSZETI" sheetId="14" r:id="rId5"/>
    <sheet name="KÖZRENDVÉDELMI" sheetId="15" r:id="rId6"/>
    <sheet name="VÁM- ÉS PÉNZÜGYŐRI" sheetId="16" r:id="rId7"/>
    <sheet name="ELŐTANULMÁNYI REND" sheetId="17" r:id="rId8"/>
  </sheets>
  <definedNames>
    <definedName name="_1A83.2_1" localSheetId="1">#REF!</definedName>
    <definedName name="_1A83.2_1" localSheetId="3">#REF!</definedName>
    <definedName name="_1A83.2_1" localSheetId="4">#REF!</definedName>
    <definedName name="_1A83.2_1" localSheetId="5">#REF!</definedName>
    <definedName name="_1A83.2_1" localSheetId="6">#REF!</definedName>
    <definedName name="_1A83.2_1">#REF!</definedName>
    <definedName name="_2A83.2_2" localSheetId="1">#REF!</definedName>
    <definedName name="_2A83.2_2" localSheetId="3">#REF!</definedName>
    <definedName name="_2A83.2_2" localSheetId="4">#REF!</definedName>
    <definedName name="_2A83.2_2" localSheetId="5">#REF!</definedName>
    <definedName name="_2A83.2_2" localSheetId="6">#REF!</definedName>
    <definedName name="_2A83.2_2">#REF!</definedName>
    <definedName name="_3A83.2_3" localSheetId="1">#REF!</definedName>
    <definedName name="_3A83.2_3" localSheetId="3">#REF!</definedName>
    <definedName name="_3A83.2_3" localSheetId="4">#REF!</definedName>
    <definedName name="_3A83.2_3" localSheetId="5">#REF!</definedName>
    <definedName name="_3A83.2_3" localSheetId="6">#REF!</definedName>
    <definedName name="_3A83.2_3">#REF!</definedName>
    <definedName name="_4A83.2_4" localSheetId="1">#REF!</definedName>
    <definedName name="_4A83.2_4" localSheetId="3">#REF!</definedName>
    <definedName name="_4A83.2_4" localSheetId="4">#REF!</definedName>
    <definedName name="_4A83.2_4" localSheetId="5">#REF!</definedName>
    <definedName name="_4A83.2_4" localSheetId="6">#REF!</definedName>
    <definedName name="_4A83.2_4">#REF!</definedName>
    <definedName name="A83.2" localSheetId="1">#REF!</definedName>
    <definedName name="A83.2" localSheetId="2">#REF!</definedName>
    <definedName name="A83.2" localSheetId="3">#REF!</definedName>
    <definedName name="A83.2" localSheetId="4">#REF!</definedName>
    <definedName name="A83.2" localSheetId="5">#REF!</definedName>
    <definedName name="A83.2" localSheetId="6">#REF!</definedName>
    <definedName name="A83.2">#REF!</definedName>
    <definedName name="IGAZGATÁSRENDÉSZETI" localSheetId="6">#REF!</definedName>
    <definedName name="IGAZGATÁSRENDÉSZETI">#REF!</definedName>
    <definedName name="IGAZGATÁSRENDÉSZTI">#REF!</definedName>
    <definedName name="IOP">#REF!</definedName>
    <definedName name="KÖZ" localSheetId="6">#REF!</definedName>
    <definedName name="KÖZ">#REF!</definedName>
    <definedName name="KÖZLEKEDÉSRENDÉSZETI" localSheetId="5">#REF!</definedName>
    <definedName name="KÖZLEKEDÉSRENDÉSZETI" localSheetId="6">#REF!</definedName>
    <definedName name="KÖZLEKEDÉSRENDÉSZETI">#REF!</definedName>
    <definedName name="KÖZREND" localSheetId="6">#REF!</definedName>
    <definedName name="KÖZREND">#REF!</definedName>
    <definedName name="KÖZRENDVÉDELMI" localSheetId="6">#REF!</definedName>
    <definedName name="KÖZRENDVÉDELMI">#REF!</definedName>
    <definedName name="másol" localSheetId="1">#REF!</definedName>
    <definedName name="másol" localSheetId="3">#REF!</definedName>
    <definedName name="másol" localSheetId="4">#REF!</definedName>
    <definedName name="másol" localSheetId="5">#REF!</definedName>
    <definedName name="másol" localSheetId="6">#REF!</definedName>
    <definedName name="másol">#REF!</definedName>
    <definedName name="NÉVÜTKÖZÉS">#REF!</definedName>
    <definedName name="_xlnm.Print_Area" localSheetId="1">BEVÁNDORLÁSI!$A$1:$BG$79</definedName>
    <definedName name="_xlnm.Print_Area" localSheetId="2">HATÁRRENDÉSZETI!$A$1:$BG$74</definedName>
    <definedName name="_xlnm.Print_Area" localSheetId="4">KÖZLEKEDÉSRENDÉSZETI!$A$1:$BG$60</definedName>
    <definedName name="_xlnm.Print_Area" localSheetId="5">KÖZRENDVÉDELMI!$A$1:$BG$60</definedName>
    <definedName name="_xlnm.Print_Area" localSheetId="0">SZAK!$A$1:$BG$178</definedName>
    <definedName name="_xlnm.Print_Area" localSheetId="6">'VÁM- ÉS PÉNZÜGYŐRI'!$A$1:$BG$58</definedName>
    <definedName name="SZAK">#REF!</definedName>
    <definedName name="VÁMÉSPÉNZÜGYŐRI">#REF!</definedName>
  </definedNames>
  <calcPr calcId="162913"/>
</workbook>
</file>

<file path=xl/calcChain.xml><?xml version="1.0" encoding="utf-8"?>
<calcChain xmlns="http://schemas.openxmlformats.org/spreadsheetml/2006/main">
  <c r="AQ168" i="7" l="1"/>
  <c r="AO168" i="7"/>
  <c r="AK168" i="7"/>
  <c r="AI168" i="7"/>
  <c r="AE168" i="7"/>
  <c r="AC168" i="7"/>
  <c r="AQ167" i="7"/>
  <c r="AO167" i="7"/>
  <c r="AK167" i="7"/>
  <c r="AI167" i="7"/>
  <c r="AE167" i="7"/>
  <c r="AC167" i="7"/>
  <c r="M182" i="7" l="1"/>
  <c r="K182" i="7"/>
  <c r="G182" i="7"/>
  <c r="E182" i="7"/>
  <c r="AK32" i="15" l="1"/>
  <c r="AK32" i="14"/>
  <c r="AK32" i="13"/>
  <c r="AK32" i="10"/>
  <c r="AK32" i="12"/>
  <c r="BE14" i="16" l="1"/>
  <c r="BD14" i="16"/>
  <c r="BC14" i="16"/>
  <c r="BB14" i="16"/>
  <c r="BA14" i="16"/>
  <c r="AZ14" i="16"/>
  <c r="AW14" i="16"/>
  <c r="AU14" i="16"/>
  <c r="AQ14" i="16"/>
  <c r="AO14" i="16"/>
  <c r="AK14" i="16"/>
  <c r="Y14" i="16"/>
  <c r="W14" i="16"/>
  <c r="S14" i="16"/>
  <c r="Q14" i="16"/>
  <c r="M14" i="16"/>
  <c r="K14" i="16"/>
  <c r="G14" i="16"/>
  <c r="E14" i="16"/>
  <c r="BE15" i="15"/>
  <c r="BD15" i="15"/>
  <c r="BC15" i="15"/>
  <c r="BB15" i="15"/>
  <c r="BA15" i="15"/>
  <c r="AZ15" i="15"/>
  <c r="AW15" i="15"/>
  <c r="AU15" i="15"/>
  <c r="AQ15" i="15"/>
  <c r="AO15" i="15"/>
  <c r="AK15" i="15"/>
  <c r="Y15" i="15"/>
  <c r="W15" i="15"/>
  <c r="S15" i="15"/>
  <c r="Q15" i="15"/>
  <c r="M15" i="15"/>
  <c r="K15" i="15"/>
  <c r="G15" i="15"/>
  <c r="E15" i="15"/>
  <c r="BE15" i="14"/>
  <c r="BD15" i="14"/>
  <c r="BC15" i="14"/>
  <c r="BB15" i="14"/>
  <c r="BA15" i="14"/>
  <c r="AZ15" i="14"/>
  <c r="AW15" i="14"/>
  <c r="AU15" i="14"/>
  <c r="AQ15" i="14"/>
  <c r="AO15" i="14"/>
  <c r="AK15" i="14"/>
  <c r="Y15" i="14"/>
  <c r="W15" i="14"/>
  <c r="S15" i="14"/>
  <c r="Q15" i="14"/>
  <c r="M15" i="14"/>
  <c r="K15" i="14"/>
  <c r="G15" i="14"/>
  <c r="E15" i="14"/>
  <c r="BE15" i="13"/>
  <c r="BD15" i="13"/>
  <c r="BC15" i="13"/>
  <c r="BB15" i="13"/>
  <c r="BA15" i="13"/>
  <c r="AZ15" i="13"/>
  <c r="AW15" i="13"/>
  <c r="AU15" i="13"/>
  <c r="AQ15" i="13"/>
  <c r="AO15" i="13"/>
  <c r="AK15" i="13"/>
  <c r="Y15" i="13"/>
  <c r="W15" i="13"/>
  <c r="S15" i="13"/>
  <c r="Q15" i="13"/>
  <c r="M15" i="13"/>
  <c r="K15" i="13"/>
  <c r="G15" i="13"/>
  <c r="E15" i="13"/>
  <c r="BE14" i="10"/>
  <c r="BD14" i="10"/>
  <c r="BC14" i="10"/>
  <c r="BB14" i="10"/>
  <c r="BA14" i="10"/>
  <c r="AZ14" i="10"/>
  <c r="AW14" i="10"/>
  <c r="AU14" i="10"/>
  <c r="AQ14" i="10"/>
  <c r="AO14" i="10"/>
  <c r="AK14" i="10"/>
  <c r="Y14" i="10"/>
  <c r="W14" i="10"/>
  <c r="S14" i="10"/>
  <c r="Q14" i="10"/>
  <c r="M14" i="10"/>
  <c r="K14" i="10"/>
  <c r="G14" i="10"/>
  <c r="E14" i="10"/>
  <c r="E16" i="10"/>
  <c r="G16" i="10"/>
  <c r="K16" i="10"/>
  <c r="M16" i="10"/>
  <c r="Q16" i="10"/>
  <c r="S16" i="10"/>
  <c r="W16" i="10"/>
  <c r="Y16" i="10"/>
  <c r="AO16" i="10"/>
  <c r="AQ16" i="10"/>
  <c r="AU16" i="10"/>
  <c r="AW16" i="10"/>
  <c r="AZ16" i="10"/>
  <c r="BA16" i="10"/>
  <c r="BB16" i="10"/>
  <c r="BC16" i="10"/>
  <c r="BD16" i="10"/>
  <c r="BE16" i="10"/>
  <c r="BE15" i="12"/>
  <c r="BD15" i="12"/>
  <c r="BC15" i="12"/>
  <c r="BB15" i="12"/>
  <c r="BA15" i="12"/>
  <c r="AZ15" i="12"/>
  <c r="AW15" i="12"/>
  <c r="AU15" i="12"/>
  <c r="AQ15" i="12"/>
  <c r="AO15" i="12"/>
  <c r="AK15" i="12"/>
  <c r="Y15" i="12"/>
  <c r="W15" i="12"/>
  <c r="S15" i="12"/>
  <c r="Q15" i="12"/>
  <c r="M15" i="12"/>
  <c r="K15" i="12"/>
  <c r="G15" i="12"/>
  <c r="E15" i="12"/>
  <c r="Q24" i="15" l="1"/>
  <c r="Q24" i="14"/>
  <c r="AV47" i="10"/>
  <c r="AX47" i="10"/>
  <c r="Q24" i="13" l="1"/>
  <c r="Q24" i="10"/>
  <c r="Q24" i="12"/>
  <c r="K66" i="7"/>
  <c r="Q23" i="15"/>
  <c r="Q23" i="14"/>
  <c r="Q23" i="13"/>
  <c r="Q23" i="10"/>
  <c r="Q23" i="12"/>
  <c r="BE47" i="13" l="1"/>
  <c r="BD47" i="13"/>
  <c r="BB47" i="13"/>
  <c r="AT47" i="16" l="1"/>
  <c r="AV47" i="16"/>
  <c r="AX47" i="16"/>
  <c r="AW52" i="16"/>
  <c r="AU52" i="16"/>
  <c r="AZ26" i="16" l="1"/>
  <c r="AK26" i="16"/>
  <c r="AI26" i="16"/>
  <c r="AP47" i="16"/>
  <c r="AN47" i="16"/>
  <c r="AR47" i="16"/>
  <c r="AC41" i="16"/>
  <c r="AE51" i="16"/>
  <c r="AC51" i="16"/>
  <c r="Z47" i="16"/>
  <c r="V47" i="16"/>
  <c r="AE22" i="16" l="1"/>
  <c r="AC22" i="16"/>
  <c r="W17" i="16"/>
  <c r="AK41" i="10" l="1"/>
  <c r="AW46" i="15" l="1"/>
  <c r="AC48" i="14"/>
  <c r="M178" i="7" l="1"/>
  <c r="K178" i="7"/>
  <c r="G178" i="7"/>
  <c r="E178" i="7"/>
  <c r="G176" i="7"/>
  <c r="E176" i="7"/>
  <c r="G175" i="7"/>
  <c r="E175" i="7"/>
  <c r="G174" i="7"/>
  <c r="E174" i="7"/>
  <c r="G173" i="7"/>
  <c r="E173" i="7"/>
  <c r="G161" i="7"/>
  <c r="E161" i="7"/>
  <c r="G160" i="7"/>
  <c r="E160" i="7"/>
  <c r="G159" i="7"/>
  <c r="E159" i="7"/>
  <c r="G158" i="7"/>
  <c r="E158" i="7"/>
  <c r="G157" i="7"/>
  <c r="E157" i="7"/>
  <c r="G156" i="7"/>
  <c r="E156" i="7"/>
  <c r="G155" i="7"/>
  <c r="E155" i="7"/>
  <c r="G154" i="7"/>
  <c r="E154" i="7"/>
  <c r="G153" i="7"/>
  <c r="E153" i="7"/>
  <c r="G152" i="7"/>
  <c r="E152" i="7"/>
  <c r="G151" i="7"/>
  <c r="E151" i="7"/>
  <c r="G150" i="7"/>
  <c r="E150" i="7"/>
  <c r="G149" i="7"/>
  <c r="E149" i="7"/>
  <c r="G148" i="7"/>
  <c r="E148" i="7"/>
  <c r="G147" i="7"/>
  <c r="E147" i="7"/>
  <c r="G146" i="7"/>
  <c r="E146" i="7"/>
  <c r="G145" i="7"/>
  <c r="E145" i="7"/>
  <c r="G144" i="7"/>
  <c r="E144" i="7"/>
  <c r="G143" i="7"/>
  <c r="E143" i="7"/>
  <c r="G142" i="7"/>
  <c r="E142" i="7"/>
  <c r="G141" i="7"/>
  <c r="E141" i="7"/>
  <c r="G140" i="7"/>
  <c r="E140" i="7"/>
  <c r="G139" i="7"/>
  <c r="E139" i="7"/>
  <c r="G138" i="7"/>
  <c r="E138" i="7"/>
  <c r="G137" i="7"/>
  <c r="E137" i="7"/>
  <c r="G136" i="7"/>
  <c r="E136" i="7"/>
  <c r="G135" i="7"/>
  <c r="E135" i="7"/>
  <c r="G134" i="7"/>
  <c r="E134" i="7"/>
  <c r="G133" i="7"/>
  <c r="E133" i="7"/>
  <c r="G132" i="7"/>
  <c r="E132" i="7"/>
  <c r="G131" i="7"/>
  <c r="E131" i="7"/>
  <c r="G130" i="7"/>
  <c r="E130" i="7"/>
  <c r="G129" i="7"/>
  <c r="E129" i="7"/>
  <c r="G128" i="7"/>
  <c r="E128" i="7"/>
  <c r="G127" i="7"/>
  <c r="E127" i="7"/>
  <c r="G126" i="7"/>
  <c r="E126" i="7"/>
  <c r="G125" i="7"/>
  <c r="E125" i="7"/>
  <c r="G124" i="7"/>
  <c r="E124" i="7"/>
  <c r="G123" i="7"/>
  <c r="E123" i="7"/>
  <c r="G122" i="7"/>
  <c r="E122" i="7"/>
  <c r="G121" i="7"/>
  <c r="E121" i="7"/>
  <c r="G120" i="7"/>
  <c r="E120" i="7"/>
  <c r="G119" i="7"/>
  <c r="E119" i="7"/>
  <c r="G118" i="7"/>
  <c r="E118" i="7"/>
  <c r="G116" i="7"/>
  <c r="E116" i="7"/>
  <c r="G115" i="7"/>
  <c r="E115" i="7"/>
  <c r="G114" i="7"/>
  <c r="E114" i="7"/>
  <c r="G113" i="7"/>
  <c r="E113" i="7"/>
  <c r="G112" i="7"/>
  <c r="E112" i="7"/>
  <c r="G110" i="7"/>
  <c r="E110" i="7"/>
  <c r="G109" i="7"/>
  <c r="E109" i="7"/>
  <c r="G108" i="7"/>
  <c r="E108" i="7"/>
  <c r="BE48" i="15"/>
  <c r="BD48" i="15"/>
  <c r="BB48" i="15"/>
  <c r="BA48" i="15"/>
  <c r="AZ48" i="15"/>
  <c r="BE22" i="15"/>
  <c r="BD22" i="15"/>
  <c r="BC22" i="15"/>
  <c r="BB22" i="15"/>
  <c r="BA22" i="15"/>
  <c r="AZ22" i="15"/>
  <c r="AW22" i="15"/>
  <c r="AU22" i="15"/>
  <c r="AQ22" i="15"/>
  <c r="AO22" i="15"/>
  <c r="AK22" i="15"/>
  <c r="AI22" i="15"/>
  <c r="AE22" i="15"/>
  <c r="AC22" i="15"/>
  <c r="W22" i="15"/>
  <c r="S22" i="15"/>
  <c r="Q22" i="15"/>
  <c r="M22" i="15"/>
  <c r="K22" i="15"/>
  <c r="G22" i="15"/>
  <c r="E22" i="15"/>
  <c r="BE43" i="16"/>
  <c r="BD43" i="16"/>
  <c r="BB43" i="16"/>
  <c r="BA43" i="16"/>
  <c r="AZ43" i="16"/>
  <c r="BE52" i="14"/>
  <c r="BC52" i="14"/>
  <c r="BB52" i="14"/>
  <c r="AZ52" i="14"/>
  <c r="BE56" i="14"/>
  <c r="BC56" i="14"/>
  <c r="BB56" i="14"/>
  <c r="BA56" i="14"/>
  <c r="AZ56" i="14"/>
  <c r="AW56" i="14"/>
  <c r="AU56" i="14"/>
  <c r="AQ56" i="14"/>
  <c r="AO56" i="14"/>
  <c r="AK56" i="14"/>
  <c r="AI56" i="14"/>
  <c r="AE56" i="14"/>
  <c r="AC56" i="14"/>
  <c r="Y56" i="14"/>
  <c r="W56" i="14"/>
  <c r="S56" i="14"/>
  <c r="Q56" i="14"/>
  <c r="M56" i="14"/>
  <c r="K56" i="14"/>
  <c r="G56" i="14"/>
  <c r="E56" i="14"/>
  <c r="AC37" i="7"/>
  <c r="AO51" i="15"/>
  <c r="AE42" i="15"/>
  <c r="AC42" i="15"/>
  <c r="AK41" i="15"/>
  <c r="AI41" i="15"/>
  <c r="BE42" i="13"/>
  <c r="BD42" i="13"/>
  <c r="BC42" i="13"/>
  <c r="BB42" i="13"/>
  <c r="BA42" i="13"/>
  <c r="AZ42" i="13"/>
  <c r="E41" i="7"/>
  <c r="G41" i="7"/>
  <c r="K41" i="7"/>
  <c r="M41" i="7"/>
  <c r="Q41" i="7"/>
  <c r="S41" i="7"/>
  <c r="W41" i="7"/>
  <c r="Y41" i="7"/>
  <c r="AC41" i="7"/>
  <c r="AI41" i="7"/>
  <c r="AO41" i="7"/>
  <c r="AQ41" i="7"/>
  <c r="AU41" i="7"/>
  <c r="AW41" i="7"/>
  <c r="AZ41" i="7"/>
  <c r="BA41" i="7"/>
  <c r="BB41" i="7"/>
  <c r="BC41" i="7"/>
  <c r="BD41" i="7"/>
  <c r="BE41" i="7"/>
  <c r="AI61" i="7"/>
  <c r="AC60" i="7"/>
  <c r="BE49" i="13"/>
  <c r="BD49" i="13"/>
  <c r="BC49" i="13"/>
  <c r="BB49" i="13"/>
  <c r="BA49" i="13"/>
  <c r="AZ49" i="13"/>
  <c r="BE51" i="14"/>
  <c r="BD51" i="14"/>
  <c r="BC51" i="14"/>
  <c r="BB51" i="14"/>
  <c r="BA51" i="14"/>
  <c r="AZ51" i="14"/>
  <c r="BE49" i="15"/>
  <c r="BD49" i="15"/>
  <c r="BB49" i="15"/>
  <c r="BA49" i="15"/>
  <c r="AZ49" i="15"/>
  <c r="BE47" i="14"/>
  <c r="BD47" i="14"/>
  <c r="BB47" i="14"/>
  <c r="BA47" i="14"/>
  <c r="AZ47" i="14"/>
  <c r="N78" i="7"/>
  <c r="BE44" i="16"/>
  <c r="BD44" i="16"/>
  <c r="BC44" i="16"/>
  <c r="BB44" i="16"/>
  <c r="AZ44" i="16"/>
  <c r="AW44" i="16"/>
  <c r="AQ44" i="16"/>
  <c r="AO44" i="16"/>
  <c r="AK44" i="16"/>
  <c r="AI44" i="16"/>
  <c r="AE44" i="16"/>
  <c r="Y44" i="16"/>
  <c r="W44" i="16"/>
  <c r="S44" i="16"/>
  <c r="Q44" i="16"/>
  <c r="M44" i="16"/>
  <c r="K44" i="16"/>
  <c r="G44" i="16"/>
  <c r="E44" i="16"/>
  <c r="BE42" i="16"/>
  <c r="BD42" i="16"/>
  <c r="BC42" i="16"/>
  <c r="BB42" i="16"/>
  <c r="BA42" i="16"/>
  <c r="AZ42" i="16"/>
  <c r="AE42" i="16"/>
  <c r="AC42" i="16"/>
  <c r="Y42" i="16"/>
  <c r="W42" i="16"/>
  <c r="S42" i="16"/>
  <c r="Q42" i="16"/>
  <c r="M42" i="16"/>
  <c r="K42" i="16"/>
  <c r="G42" i="16"/>
  <c r="E42" i="16"/>
  <c r="BE41" i="16"/>
  <c r="BD41" i="16"/>
  <c r="BC41" i="16"/>
  <c r="BB41" i="16"/>
  <c r="BA41" i="16"/>
  <c r="AZ41" i="16"/>
  <c r="AW41" i="16"/>
  <c r="AU41" i="16"/>
  <c r="Y41" i="16"/>
  <c r="W41" i="16"/>
  <c r="S41" i="16"/>
  <c r="Q41" i="16"/>
  <c r="M41" i="16"/>
  <c r="K41" i="16"/>
  <c r="G41" i="16"/>
  <c r="E41" i="16"/>
  <c r="BE40" i="16"/>
  <c r="BD40" i="16"/>
  <c r="BC40" i="16"/>
  <c r="BB40" i="16"/>
  <c r="BA40" i="16"/>
  <c r="AZ40" i="16"/>
  <c r="BE39" i="16"/>
  <c r="BD39" i="16"/>
  <c r="BB39" i="16"/>
  <c r="AZ39" i="16"/>
  <c r="BE38" i="16"/>
  <c r="BD38" i="16"/>
  <c r="BC38" i="16"/>
  <c r="BB38" i="16"/>
  <c r="BA38" i="16"/>
  <c r="AZ38" i="16"/>
  <c r="BE37" i="16"/>
  <c r="BD37" i="16"/>
  <c r="BC37" i="16"/>
  <c r="BB37" i="16"/>
  <c r="BA37" i="16"/>
  <c r="AZ37" i="16"/>
  <c r="BE36" i="16"/>
  <c r="BD36" i="16"/>
  <c r="BC36" i="16"/>
  <c r="BB36" i="16"/>
  <c r="BA36" i="16"/>
  <c r="AZ36" i="16"/>
  <c r="AW36" i="16"/>
  <c r="AU36" i="16"/>
  <c r="AQ36" i="16"/>
  <c r="AO36" i="16"/>
  <c r="AK36" i="16"/>
  <c r="AI36" i="16"/>
  <c r="AE36" i="16"/>
  <c r="AC36" i="16"/>
  <c r="Y36" i="16"/>
  <c r="W36" i="16"/>
  <c r="G36" i="16"/>
  <c r="E36" i="16"/>
  <c r="BE35" i="16"/>
  <c r="BD35" i="16"/>
  <c r="BC35" i="16"/>
  <c r="BB35" i="16"/>
  <c r="BA35" i="16"/>
  <c r="AZ35" i="16"/>
  <c r="AW35" i="16"/>
  <c r="AU35" i="16"/>
  <c r="AQ35" i="16"/>
  <c r="AO35" i="16"/>
  <c r="S35" i="16"/>
  <c r="Q35" i="16"/>
  <c r="M35" i="16"/>
  <c r="K35" i="16"/>
  <c r="G35" i="16"/>
  <c r="E35" i="16"/>
  <c r="BE34" i="16"/>
  <c r="BD34" i="16"/>
  <c r="BC34" i="16"/>
  <c r="BB34" i="16"/>
  <c r="BA34" i="16"/>
  <c r="AZ34" i="16"/>
  <c r="AW34" i="16"/>
  <c r="AU34" i="16"/>
  <c r="AQ34" i="16"/>
  <c r="AO34" i="16"/>
  <c r="AK34" i="16"/>
  <c r="AI34" i="16"/>
  <c r="M34" i="16"/>
  <c r="K34" i="16"/>
  <c r="G34" i="16"/>
  <c r="E34" i="16"/>
  <c r="BE33" i="16"/>
  <c r="BD33" i="16"/>
  <c r="BC33" i="16"/>
  <c r="BB33" i="16"/>
  <c r="BA33" i="16"/>
  <c r="AZ33" i="16"/>
  <c r="AW33" i="16"/>
  <c r="AU33" i="16"/>
  <c r="AQ33" i="16"/>
  <c r="AO33" i="16"/>
  <c r="AK33" i="16"/>
  <c r="AI33" i="16"/>
  <c r="AE33" i="16"/>
  <c r="AC33" i="16"/>
  <c r="G33" i="16"/>
  <c r="E33" i="16"/>
  <c r="BE32" i="16"/>
  <c r="BD32" i="16"/>
  <c r="BB32" i="16"/>
  <c r="AZ32" i="16"/>
  <c r="AK32" i="16"/>
  <c r="AI32" i="16"/>
  <c r="AE32" i="16"/>
  <c r="AC32" i="16"/>
  <c r="Y32" i="16"/>
  <c r="W32" i="16"/>
  <c r="S32" i="16"/>
  <c r="Q32" i="16"/>
  <c r="M32" i="16"/>
  <c r="K32" i="16"/>
  <c r="G32" i="16"/>
  <c r="E32" i="16"/>
  <c r="BE31" i="16"/>
  <c r="BD31" i="16"/>
  <c r="BC31" i="16"/>
  <c r="BB31" i="16"/>
  <c r="BA31" i="16"/>
  <c r="AZ31" i="16"/>
  <c r="AW31" i="16"/>
  <c r="AU31" i="16"/>
  <c r="AE31" i="16"/>
  <c r="AC31" i="16"/>
  <c r="Y31" i="16"/>
  <c r="W31" i="16"/>
  <c r="S31" i="16"/>
  <c r="Q31" i="16"/>
  <c r="M31" i="16"/>
  <c r="K31" i="16"/>
  <c r="G31" i="16"/>
  <c r="E31" i="16"/>
  <c r="BE30" i="16"/>
  <c r="BD30" i="16"/>
  <c r="BC30" i="16"/>
  <c r="BB30" i="16"/>
  <c r="BA30" i="16"/>
  <c r="AZ30" i="16"/>
  <c r="AW30" i="16"/>
  <c r="AU30" i="16"/>
  <c r="AQ30" i="16"/>
  <c r="AO30" i="16"/>
  <c r="Y30" i="16"/>
  <c r="W30" i="16"/>
  <c r="S30" i="16"/>
  <c r="Q30" i="16"/>
  <c r="M30" i="16"/>
  <c r="K30" i="16"/>
  <c r="G30" i="16"/>
  <c r="E30" i="16"/>
  <c r="BE29" i="16"/>
  <c r="BD29" i="16"/>
  <c r="BC29" i="16"/>
  <c r="BB29" i="16"/>
  <c r="BA29" i="16"/>
  <c r="AZ29" i="16"/>
  <c r="AW29" i="16"/>
  <c r="AU29" i="16"/>
  <c r="AQ29" i="16"/>
  <c r="AO29" i="16"/>
  <c r="AK29" i="16"/>
  <c r="AI29" i="16"/>
  <c r="S29" i="16"/>
  <c r="Q29" i="16"/>
  <c r="M29" i="16"/>
  <c r="K29" i="16"/>
  <c r="G29" i="16"/>
  <c r="E29" i="16"/>
  <c r="BE28" i="16"/>
  <c r="BD28" i="16"/>
  <c r="BC28" i="16"/>
  <c r="BB28" i="16"/>
  <c r="BA28" i="16"/>
  <c r="AZ28" i="16"/>
  <c r="AW28" i="16"/>
  <c r="AU28" i="16"/>
  <c r="AQ28" i="16"/>
  <c r="AO28" i="16"/>
  <c r="AK28" i="16"/>
  <c r="AI28" i="16"/>
  <c r="AE28" i="16"/>
  <c r="AC28" i="16"/>
  <c r="M28" i="16"/>
  <c r="K28" i="16"/>
  <c r="G28" i="16"/>
  <c r="E28" i="16"/>
  <c r="BE27" i="16"/>
  <c r="BD27" i="16"/>
  <c r="BB27" i="16"/>
  <c r="AZ27" i="16"/>
  <c r="AQ27" i="16"/>
  <c r="AO27" i="16"/>
  <c r="AK27" i="16"/>
  <c r="AI27" i="16"/>
  <c r="AE27" i="16"/>
  <c r="AC27" i="16"/>
  <c r="Y27" i="16"/>
  <c r="W27" i="16"/>
  <c r="S27" i="16"/>
  <c r="Q27" i="16"/>
  <c r="M27" i="16"/>
  <c r="K27" i="16"/>
  <c r="G27" i="16"/>
  <c r="E27" i="16"/>
  <c r="AW26" i="16"/>
  <c r="AU26" i="16"/>
  <c r="AE26" i="16"/>
  <c r="AC26" i="16"/>
  <c r="Y26" i="16"/>
  <c r="W26" i="16"/>
  <c r="S26" i="16"/>
  <c r="Q26" i="16"/>
  <c r="M26" i="16"/>
  <c r="K26" i="16"/>
  <c r="G26" i="16"/>
  <c r="E26" i="16"/>
  <c r="BE25" i="16"/>
  <c r="BD25" i="16"/>
  <c r="BC25" i="16"/>
  <c r="BB25" i="16"/>
  <c r="BA25" i="16"/>
  <c r="AZ25" i="16"/>
  <c r="AW25" i="16"/>
  <c r="AU25" i="16"/>
  <c r="AQ25" i="16"/>
  <c r="AO25" i="16"/>
  <c r="Y25" i="16"/>
  <c r="W25" i="16"/>
  <c r="S25" i="16"/>
  <c r="Q25" i="16"/>
  <c r="G25" i="16"/>
  <c r="E25" i="16"/>
  <c r="BE24" i="16"/>
  <c r="BD24" i="16"/>
  <c r="BB24" i="16"/>
  <c r="AZ24" i="16"/>
  <c r="AK24" i="16"/>
  <c r="AI24" i="16"/>
  <c r="AE24" i="16"/>
  <c r="AC24" i="16"/>
  <c r="Y24" i="16"/>
  <c r="W24" i="16"/>
  <c r="S24" i="16"/>
  <c r="Q24" i="16"/>
  <c r="M24" i="16"/>
  <c r="K24" i="16"/>
  <c r="G24" i="16"/>
  <c r="E24" i="16"/>
  <c r="BE23" i="16"/>
  <c r="BD23" i="16"/>
  <c r="BC23" i="16"/>
  <c r="BB23" i="16"/>
  <c r="BA23" i="16"/>
  <c r="AZ23" i="16"/>
  <c r="AW23" i="16"/>
  <c r="AU23" i="16"/>
  <c r="AE23" i="16"/>
  <c r="AC23" i="16"/>
  <c r="Y23" i="16"/>
  <c r="W23" i="16"/>
  <c r="S23" i="16"/>
  <c r="Q23" i="16"/>
  <c r="M23" i="16"/>
  <c r="K23" i="16"/>
  <c r="G23" i="16"/>
  <c r="E23" i="16"/>
  <c r="BE22" i="16"/>
  <c r="BD22" i="16"/>
  <c r="BC22" i="16"/>
  <c r="BB22" i="16"/>
  <c r="BA22" i="16"/>
  <c r="AZ22" i="16"/>
  <c r="AW22" i="16"/>
  <c r="AU22" i="16"/>
  <c r="AQ22" i="16"/>
  <c r="AO22" i="16"/>
  <c r="Y22" i="16"/>
  <c r="W22" i="16"/>
  <c r="G22" i="16"/>
  <c r="E22" i="16"/>
  <c r="BE21" i="16"/>
  <c r="BD21" i="16"/>
  <c r="BC21" i="16"/>
  <c r="BB21" i="16"/>
  <c r="BA21" i="16"/>
  <c r="AZ21" i="16"/>
  <c r="AW21" i="16"/>
  <c r="AU21" i="16"/>
  <c r="AK21" i="16"/>
  <c r="AE21" i="16"/>
  <c r="AC21" i="16"/>
  <c r="Y21" i="16"/>
  <c r="W21" i="16"/>
  <c r="S21" i="16"/>
  <c r="Q21" i="16"/>
  <c r="M21" i="16"/>
  <c r="K21" i="16"/>
  <c r="G21" i="16"/>
  <c r="E21" i="16"/>
  <c r="BE20" i="16"/>
  <c r="BD20" i="16"/>
  <c r="BB20" i="16"/>
  <c r="AZ20" i="16"/>
  <c r="AQ20" i="16"/>
  <c r="AO20" i="16"/>
  <c r="AE20" i="16"/>
  <c r="AC20" i="16"/>
  <c r="Y20" i="16"/>
  <c r="W20" i="16"/>
  <c r="S20" i="16"/>
  <c r="Q20" i="16"/>
  <c r="M20" i="16"/>
  <c r="K20" i="16"/>
  <c r="G20" i="16"/>
  <c r="E20" i="16"/>
  <c r="BE19" i="16"/>
  <c r="BD19" i="16"/>
  <c r="BC19" i="16"/>
  <c r="BB19" i="16"/>
  <c r="BA19" i="16"/>
  <c r="AZ19" i="16"/>
  <c r="AW19" i="16"/>
  <c r="AU19" i="16"/>
  <c r="AK19" i="16"/>
  <c r="AI19" i="16"/>
  <c r="Y19" i="16"/>
  <c r="W19" i="16"/>
  <c r="S19" i="16"/>
  <c r="Q19" i="16"/>
  <c r="M19" i="16"/>
  <c r="K19" i="16"/>
  <c r="G19" i="16"/>
  <c r="E19" i="16"/>
  <c r="BE18" i="16"/>
  <c r="BD18" i="16"/>
  <c r="BC18" i="16"/>
  <c r="BB18" i="16"/>
  <c r="BA18" i="16"/>
  <c r="AZ18" i="16"/>
  <c r="AW18" i="16"/>
  <c r="AU18" i="16"/>
  <c r="AQ18" i="16"/>
  <c r="AO18" i="16"/>
  <c r="AE18" i="16"/>
  <c r="AC18" i="16"/>
  <c r="S18" i="16"/>
  <c r="Q18" i="16"/>
  <c r="M18" i="16"/>
  <c r="K18" i="16"/>
  <c r="G18" i="16"/>
  <c r="E18" i="16"/>
  <c r="BE17" i="16"/>
  <c r="BD17" i="16"/>
  <c r="BC17" i="16"/>
  <c r="BB17" i="16"/>
  <c r="BA17" i="16"/>
  <c r="AZ17" i="16"/>
  <c r="AW17" i="16"/>
  <c r="AU17" i="16"/>
  <c r="AQ17" i="16"/>
  <c r="AO17" i="16"/>
  <c r="AK17" i="16"/>
  <c r="AI17" i="16"/>
  <c r="K17" i="16"/>
  <c r="G17" i="16"/>
  <c r="E17" i="16"/>
  <c r="BE16" i="16"/>
  <c r="BD16" i="16"/>
  <c r="BC16" i="16"/>
  <c r="BB16" i="16"/>
  <c r="BA16" i="16"/>
  <c r="AZ16" i="16"/>
  <c r="AW16" i="16"/>
  <c r="AU16" i="16"/>
  <c r="AQ16" i="16"/>
  <c r="AO16" i="16"/>
  <c r="AK16" i="16"/>
  <c r="AI16" i="16"/>
  <c r="AE16" i="16"/>
  <c r="AC16" i="16"/>
  <c r="Y16" i="16"/>
  <c r="W16" i="16"/>
  <c r="S16" i="16"/>
  <c r="G16" i="16"/>
  <c r="E16" i="16"/>
  <c r="BE15" i="16"/>
  <c r="BD15" i="16"/>
  <c r="BC15" i="16"/>
  <c r="BB15" i="16"/>
  <c r="BA15" i="16"/>
  <c r="AZ15" i="16"/>
  <c r="AW15" i="16"/>
  <c r="AU15" i="16"/>
  <c r="AQ15" i="16"/>
  <c r="AO15" i="16"/>
  <c r="AK15" i="16"/>
  <c r="AI15" i="16"/>
  <c r="AE15" i="16"/>
  <c r="AC15" i="16"/>
  <c r="Y15" i="16"/>
  <c r="W15" i="16"/>
  <c r="S15" i="16"/>
  <c r="Q15" i="16"/>
  <c r="BE12" i="16"/>
  <c r="BD12" i="16"/>
  <c r="AW12" i="16"/>
  <c r="AU12" i="16"/>
  <c r="AQ12" i="16"/>
  <c r="AO12" i="16"/>
  <c r="AK12" i="16"/>
  <c r="AI12" i="16"/>
  <c r="AE12" i="16"/>
  <c r="AC12" i="16"/>
  <c r="Y12" i="16"/>
  <c r="W12" i="16"/>
  <c r="S12" i="16"/>
  <c r="Q12" i="16"/>
  <c r="M12" i="16"/>
  <c r="K12" i="16"/>
  <c r="BE52" i="15"/>
  <c r="BD52" i="15"/>
  <c r="BB52" i="15"/>
  <c r="BA52" i="15"/>
  <c r="AZ52" i="15"/>
  <c r="BE51" i="15"/>
  <c r="BD51" i="15"/>
  <c r="BB51" i="15"/>
  <c r="BA51" i="15"/>
  <c r="AZ51" i="15"/>
  <c r="BE47" i="15"/>
  <c r="BD47" i="15"/>
  <c r="BA47" i="15"/>
  <c r="AZ47" i="15"/>
  <c r="BE46" i="15"/>
  <c r="BD46" i="15"/>
  <c r="BB46" i="15"/>
  <c r="AZ46" i="15"/>
  <c r="BE45" i="15"/>
  <c r="BD45" i="15"/>
  <c r="BB45" i="15"/>
  <c r="AZ45" i="15"/>
  <c r="BE44" i="15"/>
  <c r="BD44" i="15"/>
  <c r="BB44" i="15"/>
  <c r="BA44" i="15"/>
  <c r="AZ44" i="15"/>
  <c r="BE43" i="15"/>
  <c r="BD43" i="15"/>
  <c r="BB43" i="15"/>
  <c r="BA43" i="15"/>
  <c r="AZ43" i="15"/>
  <c r="BE42" i="15"/>
  <c r="BD42" i="15"/>
  <c r="BB42" i="15"/>
  <c r="BA42" i="15"/>
  <c r="AZ42" i="15"/>
  <c r="BE41" i="15"/>
  <c r="BD41" i="15"/>
  <c r="BB41" i="15"/>
  <c r="BA41" i="15"/>
  <c r="AZ41" i="15"/>
  <c r="BE40" i="15"/>
  <c r="BD40" i="15"/>
  <c r="BB40" i="15"/>
  <c r="AZ40" i="15"/>
  <c r="BE39" i="15"/>
  <c r="BD39" i="15"/>
  <c r="BB39" i="15"/>
  <c r="BA39" i="15"/>
  <c r="AZ39" i="15"/>
  <c r="BE38" i="15"/>
  <c r="BD38" i="15"/>
  <c r="BB38" i="15"/>
  <c r="BA38" i="15"/>
  <c r="AZ38" i="15"/>
  <c r="BE37" i="15"/>
  <c r="BD37" i="15"/>
  <c r="BB37" i="15"/>
  <c r="BA37" i="15"/>
  <c r="AZ37" i="15"/>
  <c r="BE36" i="15"/>
  <c r="BD36" i="15"/>
  <c r="BB36" i="15"/>
  <c r="BA36" i="15"/>
  <c r="AZ36" i="15"/>
  <c r="BE35" i="15"/>
  <c r="BD35" i="15"/>
  <c r="BB35" i="15"/>
  <c r="BA35" i="15"/>
  <c r="AZ35" i="15"/>
  <c r="BE34" i="15"/>
  <c r="BD34" i="15"/>
  <c r="BB34" i="15"/>
  <c r="BA34" i="15"/>
  <c r="AZ34" i="15"/>
  <c r="BE33" i="15"/>
  <c r="BD33" i="15"/>
  <c r="BB33" i="15"/>
  <c r="BA33" i="15"/>
  <c r="AZ33" i="15"/>
  <c r="BE32" i="15"/>
  <c r="BD32" i="15"/>
  <c r="BB32" i="15"/>
  <c r="BA32" i="15"/>
  <c r="AZ32" i="15"/>
  <c r="BE30" i="15"/>
  <c r="BD30" i="15"/>
  <c r="BB30" i="15"/>
  <c r="BA30" i="15"/>
  <c r="AZ30" i="15"/>
  <c r="BE29" i="15"/>
  <c r="BD29" i="15"/>
  <c r="BB29" i="15"/>
  <c r="BA29" i="15"/>
  <c r="AZ29" i="15"/>
  <c r="BE28" i="15"/>
  <c r="BD28" i="15"/>
  <c r="BB28" i="15"/>
  <c r="BA28" i="15"/>
  <c r="AZ28" i="15"/>
  <c r="BE27" i="15"/>
  <c r="BD27" i="15"/>
  <c r="BB27" i="15"/>
  <c r="BA27" i="15"/>
  <c r="AZ27" i="15"/>
  <c r="BE26" i="15"/>
  <c r="BD26" i="15"/>
  <c r="BB26" i="15"/>
  <c r="BA26" i="15"/>
  <c r="AZ26" i="15"/>
  <c r="BE25" i="15"/>
  <c r="BD25" i="15"/>
  <c r="BB25" i="15"/>
  <c r="AZ25" i="15"/>
  <c r="BE24" i="15"/>
  <c r="BD24" i="15"/>
  <c r="BB24" i="15"/>
  <c r="BA24" i="15"/>
  <c r="AZ24" i="15"/>
  <c r="BE23" i="15"/>
  <c r="BD23" i="15"/>
  <c r="BB23" i="15"/>
  <c r="BA23" i="15"/>
  <c r="AZ23" i="15"/>
  <c r="BE21" i="15"/>
  <c r="BD21" i="15"/>
  <c r="BB21" i="15"/>
  <c r="AZ21" i="15"/>
  <c r="BE20" i="15"/>
  <c r="BD20" i="15"/>
  <c r="BB20" i="15"/>
  <c r="BA20" i="15"/>
  <c r="AZ20" i="15"/>
  <c r="BE19" i="15"/>
  <c r="BD19" i="15"/>
  <c r="BB19" i="15"/>
  <c r="BA19" i="15"/>
  <c r="AZ19" i="15"/>
  <c r="BE18" i="15"/>
  <c r="BD18" i="15"/>
  <c r="BB18" i="15"/>
  <c r="BA18" i="15"/>
  <c r="AZ18" i="15"/>
  <c r="BE17" i="15"/>
  <c r="BD17" i="15"/>
  <c r="BB17" i="15"/>
  <c r="BA17" i="15"/>
  <c r="AZ17" i="15"/>
  <c r="BE16" i="15"/>
  <c r="BD16" i="15"/>
  <c r="BB16" i="15"/>
  <c r="BA16" i="15"/>
  <c r="AZ16" i="15"/>
  <c r="BE14" i="15"/>
  <c r="BD14" i="15"/>
  <c r="BB14" i="15"/>
  <c r="BA14" i="15"/>
  <c r="AZ14" i="15"/>
  <c r="BE13" i="15"/>
  <c r="BD13" i="15"/>
  <c r="BB13" i="15"/>
  <c r="AZ13" i="15"/>
  <c r="BE12" i="15"/>
  <c r="BD12" i="15"/>
  <c r="BB12" i="15"/>
  <c r="AZ12" i="15"/>
  <c r="BE77" i="7"/>
  <c r="BD77" i="7"/>
  <c r="BB77" i="7"/>
  <c r="AZ77" i="7"/>
  <c r="BE76" i="7"/>
  <c r="BD76" i="7"/>
  <c r="BC76" i="7"/>
  <c r="BB76" i="7"/>
  <c r="BA76" i="7"/>
  <c r="AZ76" i="7"/>
  <c r="BE75" i="7"/>
  <c r="BD75" i="7"/>
  <c r="BC75" i="7"/>
  <c r="BB75" i="7"/>
  <c r="BA75" i="7"/>
  <c r="AZ75" i="7"/>
  <c r="BE74" i="7"/>
  <c r="BD74" i="7"/>
  <c r="BC74" i="7"/>
  <c r="BB74" i="7"/>
  <c r="BA74" i="7"/>
  <c r="AZ74" i="7"/>
  <c r="BE73" i="7"/>
  <c r="BD73" i="7"/>
  <c r="BB73" i="7"/>
  <c r="BA73" i="7"/>
  <c r="AZ73" i="7"/>
  <c r="BE72" i="7"/>
  <c r="BD72" i="7"/>
  <c r="BC72" i="7"/>
  <c r="BB72" i="7"/>
  <c r="BA72" i="7"/>
  <c r="AZ72" i="7"/>
  <c r="BE71" i="7"/>
  <c r="BD71" i="7"/>
  <c r="BC71" i="7"/>
  <c r="BB71" i="7"/>
  <c r="BA71" i="7"/>
  <c r="AZ71" i="7"/>
  <c r="BE70" i="7"/>
  <c r="BD70" i="7"/>
  <c r="BC70" i="7"/>
  <c r="BB70" i="7"/>
  <c r="BA70" i="7"/>
  <c r="AZ70" i="7"/>
  <c r="BE69" i="7"/>
  <c r="BD69" i="7"/>
  <c r="BC69" i="7"/>
  <c r="BB69" i="7"/>
  <c r="BA69" i="7"/>
  <c r="AZ69" i="7"/>
  <c r="BE68" i="7"/>
  <c r="BD68" i="7"/>
  <c r="BC68" i="7"/>
  <c r="BB68" i="7"/>
  <c r="BA68" i="7"/>
  <c r="AZ68" i="7"/>
  <c r="BE67" i="7"/>
  <c r="BD67" i="7"/>
  <c r="BC67" i="7"/>
  <c r="BB67" i="7"/>
  <c r="BA67" i="7"/>
  <c r="AZ67" i="7"/>
  <c r="BE66" i="7"/>
  <c r="BD66" i="7"/>
  <c r="BC66" i="7"/>
  <c r="BB66" i="7"/>
  <c r="BA66" i="7"/>
  <c r="AZ66" i="7"/>
  <c r="BE65" i="7"/>
  <c r="BD65" i="7"/>
  <c r="BC65" i="7"/>
  <c r="BB65" i="7"/>
  <c r="BA65" i="7"/>
  <c r="AZ65" i="7"/>
  <c r="BE64" i="7"/>
  <c r="BD64" i="7"/>
  <c r="BC64" i="7"/>
  <c r="BB64" i="7"/>
  <c r="BA64" i="7"/>
  <c r="AZ64" i="7"/>
  <c r="BE63" i="7"/>
  <c r="BD63" i="7"/>
  <c r="BC63" i="7"/>
  <c r="BB63" i="7"/>
  <c r="BA63" i="7"/>
  <c r="AZ63" i="7"/>
  <c r="BE62" i="7"/>
  <c r="BD62" i="7"/>
  <c r="BB62" i="7"/>
  <c r="BA62" i="7"/>
  <c r="AZ62" i="7"/>
  <c r="BE61" i="7"/>
  <c r="BD61" i="7"/>
  <c r="BB61" i="7"/>
  <c r="BA61" i="7"/>
  <c r="AZ61" i="7"/>
  <c r="BE60" i="7"/>
  <c r="BD60" i="7"/>
  <c r="BC60" i="7"/>
  <c r="BB60" i="7"/>
  <c r="BA60" i="7"/>
  <c r="AZ60" i="7"/>
  <c r="BE58" i="7"/>
  <c r="BD58" i="7"/>
  <c r="BB58" i="7"/>
  <c r="AZ58" i="7"/>
  <c r="BE57" i="7"/>
  <c r="BD57" i="7"/>
  <c r="BC57" i="7"/>
  <c r="BB57" i="7"/>
  <c r="BA57" i="7"/>
  <c r="AZ57" i="7"/>
  <c r="BE56" i="7"/>
  <c r="BD56" i="7"/>
  <c r="BB56" i="7"/>
  <c r="BA56" i="7"/>
  <c r="AZ56" i="7"/>
  <c r="BE55" i="7"/>
  <c r="BD55" i="7"/>
  <c r="BC55" i="7"/>
  <c r="BB55" i="7"/>
  <c r="BA55" i="7"/>
  <c r="AZ55" i="7"/>
  <c r="BE54" i="7"/>
  <c r="BD54" i="7"/>
  <c r="BC54" i="7"/>
  <c r="BB54" i="7"/>
  <c r="BA54" i="7"/>
  <c r="AZ54" i="7"/>
  <c r="BE53" i="7"/>
  <c r="BD53" i="7"/>
  <c r="BC53" i="7"/>
  <c r="BB53" i="7"/>
  <c r="BA53" i="7"/>
  <c r="AZ53" i="7"/>
  <c r="BE52" i="7"/>
  <c r="BD52" i="7"/>
  <c r="BC52" i="7"/>
  <c r="BB52" i="7"/>
  <c r="BA52" i="7"/>
  <c r="AZ52" i="7"/>
  <c r="BE51" i="7"/>
  <c r="BD51" i="7"/>
  <c r="BB51" i="7"/>
  <c r="BA51" i="7"/>
  <c r="AZ51" i="7"/>
  <c r="BE50" i="7"/>
  <c r="BD50" i="7"/>
  <c r="BC50" i="7"/>
  <c r="BB50" i="7"/>
  <c r="BA50" i="7"/>
  <c r="AZ50" i="7"/>
  <c r="BE49" i="7"/>
  <c r="BD49" i="7"/>
  <c r="BC49" i="7"/>
  <c r="BB49" i="7"/>
  <c r="BA49" i="7"/>
  <c r="AZ49" i="7"/>
  <c r="BE48" i="7"/>
  <c r="BD48" i="7"/>
  <c r="BB48" i="7"/>
  <c r="BA48" i="7"/>
  <c r="AZ48" i="7"/>
  <c r="BE47" i="7"/>
  <c r="BD47" i="7"/>
  <c r="BC47" i="7"/>
  <c r="BB47" i="7"/>
  <c r="BA47" i="7"/>
  <c r="AZ47" i="7"/>
  <c r="BE46" i="7"/>
  <c r="BD46" i="7"/>
  <c r="BB46" i="7"/>
  <c r="AZ46" i="7"/>
  <c r="BE45" i="7"/>
  <c r="BD45" i="7"/>
  <c r="BB45" i="7"/>
  <c r="AZ45" i="7"/>
  <c r="BE44" i="7"/>
  <c r="BD44" i="7"/>
  <c r="BB44" i="7"/>
  <c r="AZ44" i="7"/>
  <c r="BE43" i="7"/>
  <c r="BD43" i="7"/>
  <c r="BB43" i="7"/>
  <c r="AZ43" i="7"/>
  <c r="BE42" i="7"/>
  <c r="BD42" i="7"/>
  <c r="BB42" i="7"/>
  <c r="AZ42" i="7"/>
  <c r="BE40" i="7"/>
  <c r="BD40" i="7"/>
  <c r="BC40" i="7"/>
  <c r="BB40" i="7"/>
  <c r="BA40" i="7"/>
  <c r="AZ40" i="7"/>
  <c r="BE39" i="7"/>
  <c r="BD39" i="7"/>
  <c r="BC39" i="7"/>
  <c r="BB39" i="7"/>
  <c r="BA39" i="7"/>
  <c r="AZ39" i="7"/>
  <c r="BE38" i="7"/>
  <c r="BD38" i="7"/>
  <c r="BC38" i="7"/>
  <c r="BB38" i="7"/>
  <c r="BA38" i="7"/>
  <c r="AZ38" i="7"/>
  <c r="BE37" i="7"/>
  <c r="BD37" i="7"/>
  <c r="BC37" i="7"/>
  <c r="BB37" i="7"/>
  <c r="BA37" i="7"/>
  <c r="AZ37" i="7"/>
  <c r="BE36" i="7"/>
  <c r="BD36" i="7"/>
  <c r="BC36" i="7"/>
  <c r="BB36" i="7"/>
  <c r="BA36" i="7"/>
  <c r="AZ36" i="7"/>
  <c r="BE35" i="7"/>
  <c r="BD35" i="7"/>
  <c r="BC35" i="7"/>
  <c r="BB35" i="7"/>
  <c r="BA35" i="7"/>
  <c r="AZ35" i="7"/>
  <c r="BE34" i="7"/>
  <c r="BD34" i="7"/>
  <c r="BC34" i="7"/>
  <c r="BB34" i="7"/>
  <c r="BA34" i="7"/>
  <c r="AZ34" i="7"/>
  <c r="BE33" i="7"/>
  <c r="BD33" i="7"/>
  <c r="BC33" i="7"/>
  <c r="BB33" i="7"/>
  <c r="BA33" i="7"/>
  <c r="AZ33" i="7"/>
  <c r="BE32" i="7"/>
  <c r="BD32" i="7"/>
  <c r="BC32" i="7"/>
  <c r="BB32" i="7"/>
  <c r="BA32" i="7"/>
  <c r="AZ32" i="7"/>
  <c r="BE31" i="7"/>
  <c r="BD31" i="7"/>
  <c r="BC31" i="7"/>
  <c r="BB31" i="7"/>
  <c r="BA31" i="7"/>
  <c r="AZ31" i="7"/>
  <c r="BE30" i="7"/>
  <c r="BD30" i="7"/>
  <c r="BC30" i="7"/>
  <c r="BB30" i="7"/>
  <c r="BA30" i="7"/>
  <c r="AZ30" i="7"/>
  <c r="BE29" i="7"/>
  <c r="BD29" i="7"/>
  <c r="BC29" i="7"/>
  <c r="BB29" i="7"/>
  <c r="BA29" i="7"/>
  <c r="AZ29" i="7"/>
  <c r="BE28" i="7"/>
  <c r="BD28" i="7"/>
  <c r="BC28" i="7"/>
  <c r="BB28" i="7"/>
  <c r="BA28" i="7"/>
  <c r="AZ28" i="7"/>
  <c r="BE27" i="7"/>
  <c r="BD27" i="7"/>
  <c r="BC27" i="7"/>
  <c r="BB27" i="7"/>
  <c r="BA27" i="7"/>
  <c r="AZ27" i="7"/>
  <c r="BE26" i="7"/>
  <c r="BD26" i="7"/>
  <c r="BC26" i="7"/>
  <c r="BB26" i="7"/>
  <c r="AZ26" i="7"/>
  <c r="BE25" i="7"/>
  <c r="BD25" i="7"/>
  <c r="BC25" i="7"/>
  <c r="BB25" i="7"/>
  <c r="AZ25" i="7"/>
  <c r="BE24" i="7"/>
  <c r="BD24" i="7"/>
  <c r="BC24" i="7"/>
  <c r="BB24" i="7"/>
  <c r="BA24" i="7"/>
  <c r="AZ24" i="7"/>
  <c r="BE23" i="7"/>
  <c r="BD23" i="7"/>
  <c r="BB23" i="7"/>
  <c r="AZ23" i="7"/>
  <c r="BE21" i="7"/>
  <c r="BD21" i="7"/>
  <c r="BB21" i="7"/>
  <c r="BA21" i="7"/>
  <c r="AZ21" i="7"/>
  <c r="BE20" i="7"/>
  <c r="BD20" i="7"/>
  <c r="BB20" i="7"/>
  <c r="BA20" i="7"/>
  <c r="AZ20" i="7"/>
  <c r="BE19" i="7"/>
  <c r="BD19" i="7"/>
  <c r="BC19" i="7"/>
  <c r="BB19" i="7"/>
  <c r="AZ19" i="7"/>
  <c r="BE18" i="7"/>
  <c r="BD18" i="7"/>
  <c r="BB18" i="7"/>
  <c r="BA18" i="7"/>
  <c r="AZ18" i="7"/>
  <c r="BE17" i="7"/>
  <c r="BD17" i="7"/>
  <c r="BB17" i="7"/>
  <c r="BE16" i="7"/>
  <c r="BD16" i="7"/>
  <c r="BB16" i="7"/>
  <c r="BA16" i="7"/>
  <c r="AZ16" i="7"/>
  <c r="BE15" i="7"/>
  <c r="BD15" i="7"/>
  <c r="BB15" i="7"/>
  <c r="BA15" i="7"/>
  <c r="AZ15" i="7"/>
  <c r="BE14" i="7"/>
  <c r="BD14" i="7"/>
  <c r="BB14" i="7"/>
  <c r="AZ14" i="7"/>
  <c r="BE13" i="7"/>
  <c r="BD13" i="7"/>
  <c r="BB13" i="7"/>
  <c r="AZ13" i="7"/>
  <c r="BE12" i="7"/>
  <c r="BD12" i="7"/>
  <c r="BB12" i="7"/>
  <c r="BA12" i="7"/>
  <c r="AZ12" i="7"/>
  <c r="BE11" i="7"/>
  <c r="BD11" i="7"/>
  <c r="BB11" i="7"/>
  <c r="AZ11" i="7"/>
  <c r="BE10" i="7"/>
  <c r="BD10" i="7"/>
  <c r="BB10" i="7"/>
  <c r="AZ10" i="7"/>
  <c r="E49" i="13"/>
  <c r="G49" i="13"/>
  <c r="K49" i="13"/>
  <c r="M49" i="13"/>
  <c r="Q49" i="13"/>
  <c r="S49" i="13"/>
  <c r="BE52" i="13"/>
  <c r="BD52" i="13"/>
  <c r="BB52" i="13"/>
  <c r="AZ52" i="13"/>
  <c r="BE51" i="13"/>
  <c r="BD51" i="13"/>
  <c r="BC51" i="13"/>
  <c r="BB51" i="13"/>
  <c r="BA51" i="13"/>
  <c r="AZ51" i="13"/>
  <c r="BE50" i="13"/>
  <c r="BD50" i="13"/>
  <c r="BC50" i="13"/>
  <c r="BB50" i="13"/>
  <c r="BA50" i="13"/>
  <c r="AZ50" i="13"/>
  <c r="BE46" i="13"/>
  <c r="BD46" i="13"/>
  <c r="BB46" i="13"/>
  <c r="AZ46" i="13"/>
  <c r="BE48" i="13"/>
  <c r="BD48" i="13"/>
  <c r="BC48" i="13"/>
  <c r="BB48" i="13"/>
  <c r="BA48" i="13"/>
  <c r="AZ48" i="13"/>
  <c r="BE45" i="13"/>
  <c r="BD45" i="13"/>
  <c r="BC45" i="13"/>
  <c r="BB45" i="13"/>
  <c r="BA45" i="13"/>
  <c r="AZ45" i="13"/>
  <c r="BE44" i="13"/>
  <c r="BD44" i="13"/>
  <c r="BC44" i="13"/>
  <c r="BB44" i="13"/>
  <c r="BA44" i="13"/>
  <c r="AZ44" i="13"/>
  <c r="BE43" i="13"/>
  <c r="BD43" i="13"/>
  <c r="BC43" i="13"/>
  <c r="BB43" i="13"/>
  <c r="BA43" i="13"/>
  <c r="AZ43" i="13"/>
  <c r="BE41" i="13"/>
  <c r="BD41" i="13"/>
  <c r="BB41" i="13"/>
  <c r="BA41" i="13"/>
  <c r="AZ41" i="13"/>
  <c r="BE40" i="13"/>
  <c r="BD40" i="13"/>
  <c r="BC40" i="13"/>
  <c r="BB40" i="13"/>
  <c r="BA40" i="13"/>
  <c r="AZ40" i="13"/>
  <c r="BE39" i="13"/>
  <c r="BD39" i="13"/>
  <c r="BC39" i="13"/>
  <c r="BB39" i="13"/>
  <c r="BA39" i="13"/>
  <c r="AZ39" i="13"/>
  <c r="BE43" i="14"/>
  <c r="BD43" i="14"/>
  <c r="BB43" i="14"/>
  <c r="AZ43" i="14"/>
  <c r="BE42" i="14"/>
  <c r="BD42" i="14"/>
  <c r="BC42" i="14"/>
  <c r="BB42" i="14"/>
  <c r="BA42" i="14"/>
  <c r="AZ42" i="14"/>
  <c r="BE41" i="14"/>
  <c r="BD41" i="14"/>
  <c r="BB41" i="14"/>
  <c r="AZ41" i="14"/>
  <c r="BE40" i="14"/>
  <c r="BD40" i="14"/>
  <c r="BC40" i="14"/>
  <c r="BB40" i="14"/>
  <c r="BA40" i="14"/>
  <c r="AZ40" i="14"/>
  <c r="BE39" i="14"/>
  <c r="BD39" i="14"/>
  <c r="BC39" i="14"/>
  <c r="BB39" i="14"/>
  <c r="BA39" i="14"/>
  <c r="AZ39" i="14"/>
  <c r="BE38" i="14"/>
  <c r="BD38" i="14"/>
  <c r="BC38" i="14"/>
  <c r="BB38" i="14"/>
  <c r="BA38" i="14"/>
  <c r="AZ38" i="14"/>
  <c r="BE37" i="14"/>
  <c r="BD37" i="14"/>
  <c r="BC37" i="14"/>
  <c r="BB37" i="14"/>
  <c r="BA37" i="14"/>
  <c r="AZ37" i="14"/>
  <c r="BE36" i="14"/>
  <c r="BD36" i="14"/>
  <c r="BC36" i="14"/>
  <c r="BB36" i="14"/>
  <c r="BA36" i="14"/>
  <c r="AZ36" i="14"/>
  <c r="BE50" i="14"/>
  <c r="BD50" i="14"/>
  <c r="BB50" i="14"/>
  <c r="BA50" i="14"/>
  <c r="AZ50" i="14"/>
  <c r="BE49" i="14"/>
  <c r="BD49" i="14"/>
  <c r="BB49" i="14"/>
  <c r="BA49" i="14"/>
  <c r="AZ49" i="14"/>
  <c r="BE48" i="14"/>
  <c r="BD48" i="14"/>
  <c r="BC48" i="14"/>
  <c r="BB48" i="14"/>
  <c r="BA48" i="14"/>
  <c r="AZ48" i="14"/>
  <c r="BE46" i="14"/>
  <c r="BD46" i="14"/>
  <c r="BC46" i="14"/>
  <c r="BB46" i="14"/>
  <c r="AZ46" i="14"/>
  <c r="BE45" i="14"/>
  <c r="BD45" i="14"/>
  <c r="BB45" i="14"/>
  <c r="AZ45" i="14"/>
  <c r="BE44" i="14"/>
  <c r="BD44" i="14"/>
  <c r="BC44" i="14"/>
  <c r="BB44" i="14"/>
  <c r="BA44" i="14"/>
  <c r="AZ44" i="14"/>
  <c r="BE35" i="14"/>
  <c r="BD35" i="14"/>
  <c r="BC35" i="14"/>
  <c r="BB35" i="14"/>
  <c r="BA35" i="14"/>
  <c r="AZ35" i="14"/>
  <c r="BE34" i="14"/>
  <c r="BD34" i="14"/>
  <c r="BC34" i="14"/>
  <c r="BB34" i="14"/>
  <c r="BA34" i="14"/>
  <c r="AZ34" i="14"/>
  <c r="BE33" i="14"/>
  <c r="BD33" i="14"/>
  <c r="BC33" i="14"/>
  <c r="BB33" i="14"/>
  <c r="BA33" i="14"/>
  <c r="AZ33" i="14"/>
  <c r="BE32" i="14"/>
  <c r="BD32" i="14"/>
  <c r="BC32" i="14"/>
  <c r="BB32" i="14"/>
  <c r="BA32" i="14"/>
  <c r="AZ32" i="14"/>
  <c r="BE30" i="14"/>
  <c r="BD30" i="14"/>
  <c r="BC30" i="14"/>
  <c r="BB30" i="14"/>
  <c r="BA30" i="14"/>
  <c r="AZ30" i="14"/>
  <c r="BE29" i="14"/>
  <c r="BD29" i="14"/>
  <c r="BB29" i="14"/>
  <c r="BA29" i="14"/>
  <c r="AZ29" i="14"/>
  <c r="BE28" i="14"/>
  <c r="BD28" i="14"/>
  <c r="BC28" i="14"/>
  <c r="BB28" i="14"/>
  <c r="BA28" i="14"/>
  <c r="AZ28" i="14"/>
  <c r="BE27" i="14"/>
  <c r="BD27" i="14"/>
  <c r="BC27" i="14"/>
  <c r="BB27" i="14"/>
  <c r="BA27" i="14"/>
  <c r="AZ27" i="14"/>
  <c r="BE26" i="14"/>
  <c r="BD26" i="14"/>
  <c r="BC26" i="14"/>
  <c r="BB26" i="14"/>
  <c r="BA26" i="14"/>
  <c r="AZ26" i="14"/>
  <c r="BE25" i="14"/>
  <c r="BD25" i="14"/>
  <c r="BB25" i="14"/>
  <c r="AZ25" i="14"/>
  <c r="BE24" i="14"/>
  <c r="BD24" i="14"/>
  <c r="BC24" i="14"/>
  <c r="BB24" i="14"/>
  <c r="BA24" i="14"/>
  <c r="AZ24" i="14"/>
  <c r="BE23" i="14"/>
  <c r="BD23" i="14"/>
  <c r="BC23" i="14"/>
  <c r="BB23" i="14"/>
  <c r="BA23" i="14"/>
  <c r="AZ23" i="14"/>
  <c r="BE22" i="14"/>
  <c r="BD22" i="14"/>
  <c r="BC22" i="14"/>
  <c r="BB22" i="14"/>
  <c r="BA22" i="14"/>
  <c r="AZ22" i="14"/>
  <c r="BE21" i="14"/>
  <c r="BD21" i="14"/>
  <c r="BB21" i="14"/>
  <c r="AZ21" i="14"/>
  <c r="BE20" i="14"/>
  <c r="BD20" i="14"/>
  <c r="BC20" i="14"/>
  <c r="BB20" i="14"/>
  <c r="BA20" i="14"/>
  <c r="AZ20" i="14"/>
  <c r="BE19" i="14"/>
  <c r="BD19" i="14"/>
  <c r="BC19" i="14"/>
  <c r="BB19" i="14"/>
  <c r="BA19" i="14"/>
  <c r="AZ19" i="14"/>
  <c r="BE18" i="14"/>
  <c r="BD18" i="14"/>
  <c r="BC18" i="14"/>
  <c r="BB18" i="14"/>
  <c r="BA18" i="14"/>
  <c r="AZ18" i="14"/>
  <c r="BE17" i="14"/>
  <c r="BD17" i="14"/>
  <c r="BC17" i="14"/>
  <c r="BB17" i="14"/>
  <c r="BA17" i="14"/>
  <c r="AZ17" i="14"/>
  <c r="BE16" i="14"/>
  <c r="BD16" i="14"/>
  <c r="BC16" i="14"/>
  <c r="BB16" i="14"/>
  <c r="BA16" i="14"/>
  <c r="AZ16" i="14"/>
  <c r="BE13" i="14"/>
  <c r="BD13" i="14"/>
  <c r="BB13" i="14"/>
  <c r="AZ13" i="14"/>
  <c r="BE12" i="14"/>
  <c r="BD12" i="14"/>
  <c r="BB12" i="14"/>
  <c r="AZ12" i="14"/>
  <c r="T53" i="14"/>
  <c r="AF53" i="14"/>
  <c r="AW31" i="7"/>
  <c r="AU31" i="7"/>
  <c r="AQ31" i="7"/>
  <c r="AO31" i="7"/>
  <c r="AK31" i="7"/>
  <c r="AI31" i="7"/>
  <c r="AE31" i="7"/>
  <c r="AC31" i="7"/>
  <c r="Y31" i="7"/>
  <c r="W31" i="7"/>
  <c r="M31" i="7"/>
  <c r="K31" i="7"/>
  <c r="G31" i="7"/>
  <c r="E31" i="7"/>
  <c r="AW30" i="7"/>
  <c r="AU30" i="7"/>
  <c r="AQ30" i="7"/>
  <c r="AO30" i="7"/>
  <c r="AK30" i="7"/>
  <c r="AI30" i="7"/>
  <c r="AE30" i="7"/>
  <c r="AC30" i="7"/>
  <c r="Y30" i="7"/>
  <c r="W30" i="7"/>
  <c r="S30" i="7"/>
  <c r="Q30" i="7"/>
  <c r="G30" i="7"/>
  <c r="E30" i="7"/>
  <c r="E33" i="7"/>
  <c r="G33" i="7"/>
  <c r="K33" i="7"/>
  <c r="M33" i="7"/>
  <c r="Q33" i="7"/>
  <c r="S33" i="7"/>
  <c r="AI33" i="7"/>
  <c r="AK33" i="7"/>
  <c r="AO33" i="7"/>
  <c r="AQ33" i="7"/>
  <c r="AU33" i="7"/>
  <c r="AW33" i="7"/>
  <c r="AW56" i="16"/>
  <c r="AU56" i="16"/>
  <c r="AK56" i="16"/>
  <c r="AI56" i="16"/>
  <c r="AE56" i="16"/>
  <c r="AC56" i="16"/>
  <c r="Y56" i="16"/>
  <c r="W56" i="16"/>
  <c r="S56" i="16"/>
  <c r="Q56" i="16"/>
  <c r="M56" i="16"/>
  <c r="K56" i="16"/>
  <c r="G56" i="16"/>
  <c r="E56" i="16"/>
  <c r="AW55" i="16"/>
  <c r="AU55" i="16"/>
  <c r="AQ55" i="16"/>
  <c r="AO55" i="16"/>
  <c r="AK55" i="16"/>
  <c r="AI55" i="16"/>
  <c r="AE55" i="16"/>
  <c r="AC55" i="16"/>
  <c r="Y55" i="16"/>
  <c r="W55" i="16"/>
  <c r="S55" i="16"/>
  <c r="Q55" i="16"/>
  <c r="M55" i="16"/>
  <c r="K55" i="16"/>
  <c r="G55" i="16"/>
  <c r="E55" i="16"/>
  <c r="AW54" i="16"/>
  <c r="AU54" i="16"/>
  <c r="AQ54" i="16"/>
  <c r="AO54" i="16"/>
  <c r="AK54" i="16"/>
  <c r="AI54" i="16"/>
  <c r="AE54" i="16"/>
  <c r="AC54" i="16"/>
  <c r="Y54" i="16"/>
  <c r="W54" i="16"/>
  <c r="S54" i="16"/>
  <c r="Q54" i="16"/>
  <c r="M54" i="16"/>
  <c r="K54" i="16"/>
  <c r="G54" i="16"/>
  <c r="E54" i="16"/>
  <c r="AW53" i="16"/>
  <c r="AU53" i="16"/>
  <c r="AQ53" i="16"/>
  <c r="AQ57" i="16" s="1"/>
  <c r="AO53" i="16"/>
  <c r="AO57" i="16" s="1"/>
  <c r="AK53" i="16"/>
  <c r="AI53" i="16"/>
  <c r="AE53" i="16"/>
  <c r="AE57" i="16" s="1"/>
  <c r="AC53" i="16"/>
  <c r="AC57" i="16" s="1"/>
  <c r="Y53" i="16"/>
  <c r="Y57" i="16" s="1"/>
  <c r="W53" i="16"/>
  <c r="S53" i="16"/>
  <c r="S57" i="16" s="1"/>
  <c r="Q53" i="16"/>
  <c r="Q57" i="16" s="1"/>
  <c r="M53" i="16"/>
  <c r="K53" i="16"/>
  <c r="G53" i="16"/>
  <c r="E53" i="16"/>
  <c r="E57" i="16" s="1"/>
  <c r="AY77" i="16"/>
  <c r="AS77" i="16"/>
  <c r="AM77" i="16"/>
  <c r="AG77" i="16"/>
  <c r="AA77" i="16"/>
  <c r="U77" i="16"/>
  <c r="O77" i="16"/>
  <c r="I77" i="16"/>
  <c r="AY76" i="16"/>
  <c r="AS76" i="16"/>
  <c r="AM76" i="16"/>
  <c r="AG76" i="16"/>
  <c r="AA76" i="16"/>
  <c r="U76" i="16"/>
  <c r="O76" i="16"/>
  <c r="I76" i="16"/>
  <c r="AY75" i="16"/>
  <c r="AS75" i="16"/>
  <c r="AM75" i="16"/>
  <c r="AG75" i="16"/>
  <c r="AA75" i="16"/>
  <c r="U75" i="16"/>
  <c r="O75" i="16"/>
  <c r="I75" i="16"/>
  <c r="AY74" i="16"/>
  <c r="AS74" i="16"/>
  <c r="AM74" i="16"/>
  <c r="AG74" i="16"/>
  <c r="AA74" i="16"/>
  <c r="U74" i="16"/>
  <c r="O74" i="16"/>
  <c r="I74" i="16"/>
  <c r="AY73" i="16"/>
  <c r="AS73" i="16"/>
  <c r="AM73" i="16"/>
  <c r="AG73" i="16"/>
  <c r="AA73" i="16"/>
  <c r="U73" i="16"/>
  <c r="O73" i="16"/>
  <c r="I73" i="16"/>
  <c r="AY72" i="16"/>
  <c r="AS72" i="16"/>
  <c r="AM72" i="16"/>
  <c r="U72" i="16"/>
  <c r="O72" i="16"/>
  <c r="I72" i="16"/>
  <c r="AY71" i="16"/>
  <c r="AS71" i="16"/>
  <c r="AM71" i="16"/>
  <c r="AG71" i="16"/>
  <c r="AA71" i="16"/>
  <c r="U71" i="16"/>
  <c r="O71" i="16"/>
  <c r="I71" i="16"/>
  <c r="AY70" i="16"/>
  <c r="AS70" i="16"/>
  <c r="AM70" i="16"/>
  <c r="AG70" i="16"/>
  <c r="AA70" i="16"/>
  <c r="U70" i="16"/>
  <c r="O70" i="16"/>
  <c r="I70" i="16"/>
  <c r="AY69" i="16"/>
  <c r="AS69" i="16"/>
  <c r="AM69" i="16"/>
  <c r="AG69" i="16"/>
  <c r="AA69" i="16"/>
  <c r="U69" i="16"/>
  <c r="O69" i="16"/>
  <c r="I69" i="16"/>
  <c r="AY68" i="16"/>
  <c r="AS68" i="16"/>
  <c r="AG68" i="16"/>
  <c r="AA68" i="16"/>
  <c r="U68" i="16"/>
  <c r="O68" i="16"/>
  <c r="I68" i="16"/>
  <c r="AM67" i="16"/>
  <c r="AG67" i="16"/>
  <c r="AA67" i="16"/>
  <c r="U67" i="16"/>
  <c r="O67" i="16"/>
  <c r="I67" i="16"/>
  <c r="AY66" i="16"/>
  <c r="AM66" i="16"/>
  <c r="AG66" i="16"/>
  <c r="AA66" i="16"/>
  <c r="U66" i="16"/>
  <c r="O66" i="16"/>
  <c r="I66" i="16"/>
  <c r="AV57" i="16"/>
  <c r="AT57" i="16"/>
  <c r="AP57" i="16"/>
  <c r="AN57" i="16"/>
  <c r="AJ57" i="16"/>
  <c r="AH57" i="16"/>
  <c r="AD57" i="16"/>
  <c r="AB57" i="16"/>
  <c r="X57" i="16"/>
  <c r="V57" i="16"/>
  <c r="R57" i="16"/>
  <c r="P57" i="16"/>
  <c r="BA57" i="16" s="1"/>
  <c r="L57" i="16"/>
  <c r="J57" i="16"/>
  <c r="F57" i="16"/>
  <c r="D57" i="16"/>
  <c r="BE56" i="16"/>
  <c r="BC56" i="16"/>
  <c r="BB56" i="16"/>
  <c r="BA56" i="16"/>
  <c r="AZ56" i="16"/>
  <c r="BE54" i="16"/>
  <c r="BC54" i="16"/>
  <c r="BB54" i="16"/>
  <c r="BA54" i="16"/>
  <c r="AZ54" i="16"/>
  <c r="BE53" i="16"/>
  <c r="BC53" i="16"/>
  <c r="BB53" i="16"/>
  <c r="BA53" i="16"/>
  <c r="AZ53" i="16"/>
  <c r="AL47" i="16"/>
  <c r="AJ47" i="16"/>
  <c r="AH47" i="16"/>
  <c r="AF47" i="16"/>
  <c r="AD47" i="16"/>
  <c r="AB47" i="16"/>
  <c r="X47" i="16"/>
  <c r="T47" i="16"/>
  <c r="R47" i="16"/>
  <c r="P47" i="16"/>
  <c r="N47" i="16"/>
  <c r="L47" i="16"/>
  <c r="J47" i="16"/>
  <c r="H47" i="16"/>
  <c r="F47" i="16"/>
  <c r="D47" i="16"/>
  <c r="AW58" i="15"/>
  <c r="AU58" i="15"/>
  <c r="AQ58" i="15"/>
  <c r="AO58" i="15"/>
  <c r="AK58" i="15"/>
  <c r="AI58" i="15"/>
  <c r="AE58" i="15"/>
  <c r="AC58" i="15"/>
  <c r="Y58" i="15"/>
  <c r="W58" i="15"/>
  <c r="S58" i="15"/>
  <c r="Q58" i="15"/>
  <c r="M58" i="15"/>
  <c r="K58" i="15"/>
  <c r="G58" i="15"/>
  <c r="E58" i="15"/>
  <c r="AW57" i="15"/>
  <c r="AU57" i="15"/>
  <c r="AQ57" i="15"/>
  <c r="AO57" i="15"/>
  <c r="AK57" i="15"/>
  <c r="AI57" i="15"/>
  <c r="AE57" i="15"/>
  <c r="AC57" i="15"/>
  <c r="Y57" i="15"/>
  <c r="W57" i="15"/>
  <c r="S57" i="15"/>
  <c r="Q57" i="15"/>
  <c r="M57" i="15"/>
  <c r="K57" i="15"/>
  <c r="G57" i="15"/>
  <c r="E57" i="15"/>
  <c r="AW56" i="15"/>
  <c r="AW59" i="15" s="1"/>
  <c r="AU56" i="15"/>
  <c r="AQ56" i="15"/>
  <c r="AO56" i="15"/>
  <c r="AK56" i="15"/>
  <c r="AK59" i="15" s="1"/>
  <c r="AI56" i="15"/>
  <c r="AI59" i="15" s="1"/>
  <c r="AE56" i="15"/>
  <c r="AC56" i="15"/>
  <c r="Y56" i="15"/>
  <c r="Y59" i="15" s="1"/>
  <c r="W56" i="15"/>
  <c r="S56" i="15"/>
  <c r="Q56" i="15"/>
  <c r="M56" i="15"/>
  <c r="M59" i="15" s="1"/>
  <c r="K56" i="15"/>
  <c r="K59" i="15" s="1"/>
  <c r="G56" i="15"/>
  <c r="E56" i="15"/>
  <c r="AU52" i="15"/>
  <c r="AQ52" i="15"/>
  <c r="AO52" i="15"/>
  <c r="AK52" i="15"/>
  <c r="AI52" i="15"/>
  <c r="AE52" i="15"/>
  <c r="AC52" i="15"/>
  <c r="Y52" i="15"/>
  <c r="W52" i="15"/>
  <c r="S52" i="15"/>
  <c r="Q52" i="15"/>
  <c r="M52" i="15"/>
  <c r="K52" i="15"/>
  <c r="G52" i="15"/>
  <c r="E52" i="15"/>
  <c r="AW51" i="15"/>
  <c r="AU51" i="15"/>
  <c r="AK51" i="15"/>
  <c r="AI51" i="15"/>
  <c r="W51" i="15"/>
  <c r="S51" i="15"/>
  <c r="Q51" i="15"/>
  <c r="M51" i="15"/>
  <c r="K51" i="15"/>
  <c r="G51" i="15"/>
  <c r="E51" i="15"/>
  <c r="AU50" i="15"/>
  <c r="AQ50" i="15"/>
  <c r="AO50" i="15"/>
  <c r="AI50" i="15"/>
  <c r="AC50" i="15"/>
  <c r="Y50" i="15"/>
  <c r="W50" i="15"/>
  <c r="S50" i="15"/>
  <c r="Q50" i="15"/>
  <c r="M50" i="15"/>
  <c r="K50" i="15"/>
  <c r="G50" i="15"/>
  <c r="E50" i="15"/>
  <c r="AW47" i="15"/>
  <c r="AU47" i="15"/>
  <c r="AO47" i="15"/>
  <c r="AK47" i="15"/>
  <c r="AI47" i="15"/>
  <c r="AC47" i="15"/>
  <c r="Y47" i="15"/>
  <c r="W47" i="15"/>
  <c r="S47" i="15"/>
  <c r="Q47" i="15"/>
  <c r="M47" i="15"/>
  <c r="K47" i="15"/>
  <c r="G47" i="15"/>
  <c r="E47" i="15"/>
  <c r="AK46" i="15"/>
  <c r="AI46" i="15"/>
  <c r="AE46" i="15"/>
  <c r="AC46" i="15"/>
  <c r="Y46" i="15"/>
  <c r="W46" i="15"/>
  <c r="S46" i="15"/>
  <c r="Q46" i="15"/>
  <c r="M46" i="15"/>
  <c r="K46" i="15"/>
  <c r="G46" i="15"/>
  <c r="E46" i="15"/>
  <c r="AQ45" i="15"/>
  <c r="AO45" i="15"/>
  <c r="AE45" i="15"/>
  <c r="AC45" i="15"/>
  <c r="Y45" i="15"/>
  <c r="W45" i="15"/>
  <c r="S45" i="15"/>
  <c r="Q45" i="15"/>
  <c r="M45" i="15"/>
  <c r="K45" i="15"/>
  <c r="G45" i="15"/>
  <c r="E45" i="15"/>
  <c r="AW44" i="15"/>
  <c r="AU44" i="15"/>
  <c r="AK44" i="15"/>
  <c r="AI44" i="15"/>
  <c r="Y44" i="15"/>
  <c r="W44" i="15"/>
  <c r="S44" i="15"/>
  <c r="Q44" i="15"/>
  <c r="M44" i="15"/>
  <c r="K44" i="15"/>
  <c r="G44" i="15"/>
  <c r="E44" i="15"/>
  <c r="AW43" i="15"/>
  <c r="AU43" i="15"/>
  <c r="AE43" i="15"/>
  <c r="AC43" i="15"/>
  <c r="S43" i="15"/>
  <c r="Q43" i="15"/>
  <c r="M43" i="15"/>
  <c r="K43" i="15"/>
  <c r="G43" i="15"/>
  <c r="E43" i="15"/>
  <c r="Y42" i="15"/>
  <c r="W42" i="15"/>
  <c r="S42" i="15"/>
  <c r="Q42" i="15"/>
  <c r="M42" i="15"/>
  <c r="K42" i="15"/>
  <c r="G42" i="15"/>
  <c r="E42" i="15"/>
  <c r="Y41" i="15"/>
  <c r="W41" i="15"/>
  <c r="S41" i="15"/>
  <c r="Q41" i="15"/>
  <c r="M41" i="15"/>
  <c r="K41" i="15"/>
  <c r="G41" i="15"/>
  <c r="E41" i="15"/>
  <c r="AQ40" i="15"/>
  <c r="AO40" i="15"/>
  <c r="AK40" i="15"/>
  <c r="AI40" i="15"/>
  <c r="AE40" i="15"/>
  <c r="AC40" i="15"/>
  <c r="Y40" i="15"/>
  <c r="W40" i="15"/>
  <c r="S40" i="15"/>
  <c r="Q40" i="15"/>
  <c r="M40" i="15"/>
  <c r="K40" i="15"/>
  <c r="G40" i="15"/>
  <c r="E40" i="15"/>
  <c r="AW37" i="15"/>
  <c r="AU37" i="15"/>
  <c r="AK37" i="15"/>
  <c r="AI37" i="15"/>
  <c r="Y37" i="15"/>
  <c r="W37" i="15"/>
  <c r="S37" i="15"/>
  <c r="Q37" i="15"/>
  <c r="M37" i="15"/>
  <c r="K37" i="15"/>
  <c r="G37" i="15"/>
  <c r="E37" i="15"/>
  <c r="AW35" i="15"/>
  <c r="AU35" i="15"/>
  <c r="AQ35" i="15"/>
  <c r="AO35" i="15"/>
  <c r="AK35" i="15"/>
  <c r="AI35" i="15"/>
  <c r="AE35" i="15"/>
  <c r="AC35" i="15"/>
  <c r="S35" i="15"/>
  <c r="Q35" i="15"/>
  <c r="M35" i="15"/>
  <c r="K35" i="15"/>
  <c r="G35" i="15"/>
  <c r="E35" i="15"/>
  <c r="AW34" i="15"/>
  <c r="AU34" i="15"/>
  <c r="AQ34" i="15"/>
  <c r="AO34" i="15"/>
  <c r="AK34" i="15"/>
  <c r="AI34" i="15"/>
  <c r="AE34" i="15"/>
  <c r="AC34" i="15"/>
  <c r="Y34" i="15"/>
  <c r="W34" i="15"/>
  <c r="M34" i="15"/>
  <c r="K34" i="15"/>
  <c r="G34" i="15"/>
  <c r="E34" i="15"/>
  <c r="AW33" i="15"/>
  <c r="AU33" i="15"/>
  <c r="AQ33" i="15"/>
  <c r="AO33" i="15"/>
  <c r="AK33" i="15"/>
  <c r="AI33" i="15"/>
  <c r="AE33" i="15"/>
  <c r="AC33" i="15"/>
  <c r="Y33" i="15"/>
  <c r="W33" i="15"/>
  <c r="S33" i="15"/>
  <c r="Q33" i="15"/>
  <c r="G33" i="15"/>
  <c r="E33" i="15"/>
  <c r="AW32" i="15"/>
  <c r="AU32" i="15"/>
  <c r="AC32" i="15"/>
  <c r="Y32" i="15"/>
  <c r="W32" i="15"/>
  <c r="E32" i="15"/>
  <c r="AW30" i="15"/>
  <c r="AU30" i="15"/>
  <c r="AQ30" i="15"/>
  <c r="AO30" i="15"/>
  <c r="AK30" i="15"/>
  <c r="AI30" i="15"/>
  <c r="AE30" i="15"/>
  <c r="AC30" i="15"/>
  <c r="Y30" i="15"/>
  <c r="W30" i="15"/>
  <c r="S30" i="15"/>
  <c r="Q30" i="15"/>
  <c r="G30" i="15"/>
  <c r="E30" i="15"/>
  <c r="AU29" i="15"/>
  <c r="AQ29" i="15"/>
  <c r="AO29" i="15"/>
  <c r="AK29" i="15"/>
  <c r="AI29" i="15"/>
  <c r="AE29" i="15"/>
  <c r="AC29" i="15"/>
  <c r="Y29" i="15"/>
  <c r="W29" i="15"/>
  <c r="S29" i="15"/>
  <c r="Q29" i="15"/>
  <c r="M29" i="15"/>
  <c r="K29" i="15"/>
  <c r="G29" i="15"/>
  <c r="E29" i="15"/>
  <c r="AW28" i="15"/>
  <c r="AU28" i="15"/>
  <c r="AQ28" i="15"/>
  <c r="AO28" i="15"/>
  <c r="AI28" i="15"/>
  <c r="AE28" i="15"/>
  <c r="AC28" i="15"/>
  <c r="Y28" i="15"/>
  <c r="W28" i="15"/>
  <c r="S28" i="15"/>
  <c r="Q28" i="15"/>
  <c r="M28" i="15"/>
  <c r="K28" i="15"/>
  <c r="G28" i="15"/>
  <c r="E28" i="15"/>
  <c r="AW27" i="15"/>
  <c r="AU27" i="15"/>
  <c r="AQ27" i="15"/>
  <c r="AO27" i="15"/>
  <c r="AK27" i="15"/>
  <c r="AI27" i="15"/>
  <c r="AC27" i="15"/>
  <c r="Y27" i="15"/>
  <c r="W27" i="15"/>
  <c r="S27" i="15"/>
  <c r="Q27" i="15"/>
  <c r="M27" i="15"/>
  <c r="K27" i="15"/>
  <c r="G27" i="15"/>
  <c r="E27" i="15"/>
  <c r="AW26" i="15"/>
  <c r="AU26" i="15"/>
  <c r="AQ26" i="15"/>
  <c r="AO26" i="15"/>
  <c r="AK26" i="15"/>
  <c r="AI26" i="15"/>
  <c r="AE26" i="15"/>
  <c r="AC26" i="15"/>
  <c r="W26" i="15"/>
  <c r="S26" i="15"/>
  <c r="Q26" i="15"/>
  <c r="M26" i="15"/>
  <c r="K26" i="15"/>
  <c r="G26" i="15"/>
  <c r="E26" i="15"/>
  <c r="AW25" i="15"/>
  <c r="AU25" i="15"/>
  <c r="AQ25" i="15"/>
  <c r="AO25" i="15"/>
  <c r="AK25" i="15"/>
  <c r="AI25" i="15"/>
  <c r="AE25" i="15"/>
  <c r="AC25" i="15"/>
  <c r="Y25" i="15"/>
  <c r="W25" i="15"/>
  <c r="S25" i="15"/>
  <c r="Q25" i="15"/>
  <c r="G25" i="15"/>
  <c r="E25" i="15"/>
  <c r="AW24" i="15"/>
  <c r="AU24" i="15"/>
  <c r="AK24" i="15"/>
  <c r="AI24" i="15"/>
  <c r="AE24" i="15"/>
  <c r="AC24" i="15"/>
  <c r="Y24" i="15"/>
  <c r="W24" i="15"/>
  <c r="M24" i="15"/>
  <c r="K24" i="15"/>
  <c r="G24" i="15"/>
  <c r="E24" i="15"/>
  <c r="AW23" i="15"/>
  <c r="AU23" i="15"/>
  <c r="AQ23" i="15"/>
  <c r="AO23" i="15"/>
  <c r="AK23" i="15"/>
  <c r="AI23" i="15"/>
  <c r="AE23" i="15"/>
  <c r="AC23" i="15"/>
  <c r="M23" i="15"/>
  <c r="K23" i="15"/>
  <c r="G23" i="15"/>
  <c r="E23" i="15"/>
  <c r="AQ21" i="15"/>
  <c r="AO21" i="15"/>
  <c r="AK21" i="15"/>
  <c r="AI21" i="15"/>
  <c r="AE21" i="15"/>
  <c r="AC21" i="15"/>
  <c r="Y21" i="15"/>
  <c r="W21" i="15"/>
  <c r="S21" i="15"/>
  <c r="Q21" i="15"/>
  <c r="M21" i="15"/>
  <c r="K21" i="15"/>
  <c r="G21" i="15"/>
  <c r="E21" i="15"/>
  <c r="AW20" i="15"/>
  <c r="AU20" i="15"/>
  <c r="AK20" i="15"/>
  <c r="AI20" i="15"/>
  <c r="AE20" i="15"/>
  <c r="AC20" i="15"/>
  <c r="Y20" i="15"/>
  <c r="W20" i="15"/>
  <c r="S20" i="15"/>
  <c r="Q20" i="15"/>
  <c r="M20" i="15"/>
  <c r="K20" i="15"/>
  <c r="G20" i="15"/>
  <c r="E20" i="15"/>
  <c r="AW19" i="15"/>
  <c r="AU19" i="15"/>
  <c r="AE19" i="15"/>
  <c r="AC19" i="15"/>
  <c r="Y19" i="15"/>
  <c r="W19" i="15"/>
  <c r="S19" i="15"/>
  <c r="Q19" i="15"/>
  <c r="M19" i="15"/>
  <c r="K19" i="15"/>
  <c r="G19" i="15"/>
  <c r="E19" i="15"/>
  <c r="AW18" i="15"/>
  <c r="AU18" i="15"/>
  <c r="AQ18" i="15"/>
  <c r="AO18" i="15"/>
  <c r="Y18" i="15"/>
  <c r="W18" i="15"/>
  <c r="S18" i="15"/>
  <c r="Q18" i="15"/>
  <c r="M18" i="15"/>
  <c r="K18" i="15"/>
  <c r="G18" i="15"/>
  <c r="E18" i="15"/>
  <c r="AW17" i="15"/>
  <c r="AU17" i="15"/>
  <c r="AE17" i="15"/>
  <c r="AC17" i="15"/>
  <c r="Y17" i="15"/>
  <c r="W17" i="15"/>
  <c r="S17" i="15"/>
  <c r="Q17" i="15"/>
  <c r="M17" i="15"/>
  <c r="K17" i="15"/>
  <c r="G17" i="15"/>
  <c r="E17" i="15"/>
  <c r="AW16" i="15"/>
  <c r="AU16" i="15"/>
  <c r="AQ16" i="15"/>
  <c r="AO16" i="15"/>
  <c r="Y16" i="15"/>
  <c r="W16" i="15"/>
  <c r="S16" i="15"/>
  <c r="Q16" i="15"/>
  <c r="M16" i="15"/>
  <c r="K16" i="15"/>
  <c r="G16" i="15"/>
  <c r="E16" i="15"/>
  <c r="AW14" i="15"/>
  <c r="AU14" i="15"/>
  <c r="AQ14" i="15"/>
  <c r="AO14" i="15"/>
  <c r="AK14" i="15"/>
  <c r="AI14" i="15"/>
  <c r="AE14" i="15"/>
  <c r="AC14" i="15"/>
  <c r="Y14" i="15"/>
  <c r="W14" i="15"/>
  <c r="S14" i="15"/>
  <c r="Q14" i="15"/>
  <c r="M14" i="15"/>
  <c r="G14" i="15"/>
  <c r="E14" i="15"/>
  <c r="AW13" i="15"/>
  <c r="AU13" i="15"/>
  <c r="AQ13" i="15"/>
  <c r="AO13" i="15"/>
  <c r="AK13" i="15"/>
  <c r="AI13" i="15"/>
  <c r="AE13" i="15"/>
  <c r="AC13" i="15"/>
  <c r="Y13" i="15"/>
  <c r="W13" i="15"/>
  <c r="S13" i="15"/>
  <c r="Q13" i="15"/>
  <c r="AW12" i="15"/>
  <c r="AU12" i="15"/>
  <c r="AQ12" i="15"/>
  <c r="AO12" i="15"/>
  <c r="AK12" i="15"/>
  <c r="AI12" i="15"/>
  <c r="AE12" i="15"/>
  <c r="AC12" i="15"/>
  <c r="Y12" i="15"/>
  <c r="W12" i="15"/>
  <c r="S12" i="15"/>
  <c r="Q12" i="15"/>
  <c r="M12" i="15"/>
  <c r="K12" i="15"/>
  <c r="AY79" i="15"/>
  <c r="AS79" i="15"/>
  <c r="AM79" i="15"/>
  <c r="AG79" i="15"/>
  <c r="AA79" i="15"/>
  <c r="U79" i="15"/>
  <c r="O79" i="15"/>
  <c r="I79" i="15"/>
  <c r="AY78" i="15"/>
  <c r="AS78" i="15"/>
  <c r="AM78" i="15"/>
  <c r="AG78" i="15"/>
  <c r="AA78" i="15"/>
  <c r="U78" i="15"/>
  <c r="O78" i="15"/>
  <c r="I78" i="15"/>
  <c r="AY77" i="15"/>
  <c r="AS77" i="15"/>
  <c r="AM77" i="15"/>
  <c r="AG77" i="15"/>
  <c r="AA77" i="15"/>
  <c r="U77" i="15"/>
  <c r="O77" i="15"/>
  <c r="I77" i="15"/>
  <c r="AY76" i="15"/>
  <c r="AS76" i="15"/>
  <c r="AM76" i="15"/>
  <c r="AG76" i="15"/>
  <c r="AA76" i="15"/>
  <c r="U76" i="15"/>
  <c r="O76" i="15"/>
  <c r="I76" i="15"/>
  <c r="AY75" i="15"/>
  <c r="AS75" i="15"/>
  <c r="AM75" i="15"/>
  <c r="AG75" i="15"/>
  <c r="AA75" i="15"/>
  <c r="U75" i="15"/>
  <c r="O75" i="15"/>
  <c r="I75" i="15"/>
  <c r="AY74" i="15"/>
  <c r="AS74" i="15"/>
  <c r="AM74" i="15"/>
  <c r="AG74" i="15"/>
  <c r="AA74" i="15"/>
  <c r="U74" i="15"/>
  <c r="O74" i="15"/>
  <c r="I74" i="15"/>
  <c r="AY73" i="15"/>
  <c r="AS73" i="15"/>
  <c r="AM73" i="15"/>
  <c r="AG73" i="15"/>
  <c r="AA73" i="15"/>
  <c r="U73" i="15"/>
  <c r="O73" i="15"/>
  <c r="I73" i="15"/>
  <c r="AY72" i="15"/>
  <c r="AS72" i="15"/>
  <c r="AM72" i="15"/>
  <c r="AG72" i="15"/>
  <c r="AA72" i="15"/>
  <c r="U72" i="15"/>
  <c r="O72" i="15"/>
  <c r="I72" i="15"/>
  <c r="AY71" i="15"/>
  <c r="AM71" i="15"/>
  <c r="AG71" i="15"/>
  <c r="AA71" i="15"/>
  <c r="U71" i="15"/>
  <c r="O71" i="15"/>
  <c r="I71" i="15"/>
  <c r="AY70" i="15"/>
  <c r="AS70" i="15"/>
  <c r="AM70" i="15"/>
  <c r="AG70" i="15"/>
  <c r="AA70" i="15"/>
  <c r="U70" i="15"/>
  <c r="O70" i="15"/>
  <c r="I70" i="15"/>
  <c r="AY69" i="15"/>
  <c r="AM69" i="15"/>
  <c r="AG69" i="15"/>
  <c r="AA69" i="15"/>
  <c r="U69" i="15"/>
  <c r="O69" i="15"/>
  <c r="I69" i="15"/>
  <c r="AY68" i="15"/>
  <c r="AS68" i="15"/>
  <c r="AM68" i="15"/>
  <c r="AG68" i="15"/>
  <c r="AA68" i="15"/>
  <c r="U68" i="15"/>
  <c r="O68" i="15"/>
  <c r="I68" i="15"/>
  <c r="AV59" i="15"/>
  <c r="AT59" i="15"/>
  <c r="AP59" i="15"/>
  <c r="AN59" i="15"/>
  <c r="AJ59" i="15"/>
  <c r="AH59" i="15"/>
  <c r="AD59" i="15"/>
  <c r="AB59" i="15"/>
  <c r="X59" i="15"/>
  <c r="V59" i="15"/>
  <c r="R59" i="15"/>
  <c r="P59" i="15"/>
  <c r="BA59" i="15" s="1"/>
  <c r="L59" i="15"/>
  <c r="BC59" i="15" s="1"/>
  <c r="J59" i="15"/>
  <c r="F59" i="15"/>
  <c r="D59" i="15"/>
  <c r="AZ59" i="15" s="1"/>
  <c r="BE58" i="15"/>
  <c r="BC58" i="15"/>
  <c r="BB58" i="15"/>
  <c r="BA58" i="15"/>
  <c r="AZ58" i="15"/>
  <c r="BE57" i="15"/>
  <c r="BC57" i="15"/>
  <c r="BB57" i="15"/>
  <c r="BA57" i="15"/>
  <c r="AZ57" i="15"/>
  <c r="BE56" i="15"/>
  <c r="BC56" i="15"/>
  <c r="BB56" i="15"/>
  <c r="BA56" i="15"/>
  <c r="AZ56" i="15"/>
  <c r="AX53" i="15"/>
  <c r="AV53" i="15"/>
  <c r="AT53" i="15"/>
  <c r="AR53" i="15"/>
  <c r="AP53" i="15"/>
  <c r="AN53" i="15"/>
  <c r="AL53" i="15"/>
  <c r="AJ53" i="15"/>
  <c r="AH53" i="15"/>
  <c r="AF53" i="15"/>
  <c r="AD53" i="15"/>
  <c r="AB53" i="15"/>
  <c r="Z53" i="15"/>
  <c r="X53" i="15"/>
  <c r="V53" i="15"/>
  <c r="T53" i="15"/>
  <c r="R53" i="15"/>
  <c r="P53" i="15"/>
  <c r="N53" i="15"/>
  <c r="L53" i="15"/>
  <c r="J53" i="15"/>
  <c r="H53" i="15"/>
  <c r="F53" i="15"/>
  <c r="D53" i="15"/>
  <c r="BE50" i="15"/>
  <c r="BD50" i="15"/>
  <c r="BB50" i="15"/>
  <c r="BA50" i="15"/>
  <c r="AZ50" i="15"/>
  <c r="AW58" i="14"/>
  <c r="AU58" i="14"/>
  <c r="AQ58" i="14"/>
  <c r="AO58" i="14"/>
  <c r="AK58" i="14"/>
  <c r="AI58" i="14"/>
  <c r="AE58" i="14"/>
  <c r="AC58" i="14"/>
  <c r="Y58" i="14"/>
  <c r="W58" i="14"/>
  <c r="S58" i="14"/>
  <c r="Q58" i="14"/>
  <c r="M58" i="14"/>
  <c r="K58" i="14"/>
  <c r="G58" i="14"/>
  <c r="E58" i="14"/>
  <c r="AW57" i="14"/>
  <c r="AU57" i="14"/>
  <c r="AQ57" i="14"/>
  <c r="AO57" i="14"/>
  <c r="AK57" i="14"/>
  <c r="AI57" i="14"/>
  <c r="AE57" i="14"/>
  <c r="AC57" i="14"/>
  <c r="Y57" i="14"/>
  <c r="W57" i="14"/>
  <c r="S57" i="14"/>
  <c r="Q57" i="14"/>
  <c r="M57" i="14"/>
  <c r="K57" i="14"/>
  <c r="G57" i="14"/>
  <c r="E57" i="14"/>
  <c r="AU50" i="14"/>
  <c r="AQ50" i="14"/>
  <c r="AO50" i="14"/>
  <c r="AK50" i="14"/>
  <c r="AI50" i="14"/>
  <c r="AE50" i="14"/>
  <c r="AC50" i="14"/>
  <c r="Y50" i="14"/>
  <c r="W50" i="14"/>
  <c r="S50" i="14"/>
  <c r="Q50" i="14"/>
  <c r="M50" i="14"/>
  <c r="K50" i="14"/>
  <c r="G50" i="14"/>
  <c r="E50" i="14"/>
  <c r="AU49" i="14"/>
  <c r="AQ49" i="14"/>
  <c r="AO49" i="14"/>
  <c r="AK49" i="14"/>
  <c r="AI49" i="14"/>
  <c r="AE49" i="14"/>
  <c r="AC49" i="14"/>
  <c r="W49" i="14"/>
  <c r="S49" i="14"/>
  <c r="Q49" i="14"/>
  <c r="M49" i="14"/>
  <c r="K49" i="14"/>
  <c r="G49" i="14"/>
  <c r="E49" i="14"/>
  <c r="AW48" i="14"/>
  <c r="AU48" i="14"/>
  <c r="AK48" i="14"/>
  <c r="AI48" i="14"/>
  <c r="Y48" i="14"/>
  <c r="W48" i="14"/>
  <c r="S48" i="14"/>
  <c r="Q48" i="14"/>
  <c r="M48" i="14"/>
  <c r="K48" i="14"/>
  <c r="G48" i="14"/>
  <c r="E48" i="14"/>
  <c r="AW46" i="14"/>
  <c r="AQ46" i="14"/>
  <c r="AO46" i="14"/>
  <c r="AK46" i="14"/>
  <c r="AI46" i="14"/>
  <c r="AE46" i="14"/>
  <c r="AC46" i="14"/>
  <c r="Y46" i="14"/>
  <c r="W46" i="14"/>
  <c r="S46" i="14"/>
  <c r="Q46" i="14"/>
  <c r="M46" i="14"/>
  <c r="K46" i="14"/>
  <c r="G46" i="14"/>
  <c r="E46" i="14"/>
  <c r="AQ45" i="14"/>
  <c r="AO45" i="14"/>
  <c r="AK45" i="14"/>
  <c r="AI45" i="14"/>
  <c r="AE45" i="14"/>
  <c r="AC45" i="14"/>
  <c r="Y45" i="14"/>
  <c r="W45" i="14"/>
  <c r="S45" i="14"/>
  <c r="Q45" i="14"/>
  <c r="M45" i="14"/>
  <c r="K45" i="14"/>
  <c r="G45" i="14"/>
  <c r="E45" i="14"/>
  <c r="AW44" i="14"/>
  <c r="AU44" i="14"/>
  <c r="AK44" i="14"/>
  <c r="AI44" i="14"/>
  <c r="AE44" i="14"/>
  <c r="AC44" i="14"/>
  <c r="Y44" i="14"/>
  <c r="W44" i="14"/>
  <c r="S44" i="14"/>
  <c r="Q44" i="14"/>
  <c r="M44" i="14"/>
  <c r="K44" i="14"/>
  <c r="G44" i="14"/>
  <c r="E44" i="14"/>
  <c r="AQ43" i="14"/>
  <c r="AO43" i="14"/>
  <c r="AK43" i="14"/>
  <c r="AI43" i="14"/>
  <c r="AE43" i="14"/>
  <c r="AC43" i="14"/>
  <c r="Y43" i="14"/>
  <c r="W43" i="14"/>
  <c r="S43" i="14"/>
  <c r="Q43" i="14"/>
  <c r="M43" i="14"/>
  <c r="K43" i="14"/>
  <c r="G43" i="14"/>
  <c r="E43" i="14"/>
  <c r="AW42" i="14"/>
  <c r="AU42" i="14"/>
  <c r="AK42" i="14"/>
  <c r="AI42" i="14"/>
  <c r="AE42" i="14"/>
  <c r="AC42" i="14"/>
  <c r="Y42" i="14"/>
  <c r="W42" i="14"/>
  <c r="S42" i="14"/>
  <c r="Q42" i="14"/>
  <c r="M42" i="14"/>
  <c r="K42" i="14"/>
  <c r="G42" i="14"/>
  <c r="E42" i="14"/>
  <c r="AQ41" i="14"/>
  <c r="AO41" i="14"/>
  <c r="AK41" i="14"/>
  <c r="AI41" i="14"/>
  <c r="AE41" i="14"/>
  <c r="AC41" i="14"/>
  <c r="Y41" i="14"/>
  <c r="W41" i="14"/>
  <c r="S41" i="14"/>
  <c r="Q41" i="14"/>
  <c r="M41" i="14"/>
  <c r="K41" i="14"/>
  <c r="G41" i="14"/>
  <c r="E41" i="14"/>
  <c r="AW40" i="14"/>
  <c r="AU40" i="14"/>
  <c r="AK40" i="14"/>
  <c r="AI40" i="14"/>
  <c r="AE40" i="14"/>
  <c r="AC40" i="14"/>
  <c r="Y40" i="14"/>
  <c r="W40" i="14"/>
  <c r="S40" i="14"/>
  <c r="Q40" i="14"/>
  <c r="M40" i="14"/>
  <c r="K40" i="14"/>
  <c r="G40" i="14"/>
  <c r="E40" i="14"/>
  <c r="AW39" i="14"/>
  <c r="AU39" i="14"/>
  <c r="AQ39" i="14"/>
  <c r="AO39" i="14"/>
  <c r="AK39" i="14"/>
  <c r="AI39" i="14"/>
  <c r="Y39" i="14"/>
  <c r="W39" i="14"/>
  <c r="S39" i="14"/>
  <c r="Q39" i="14"/>
  <c r="M39" i="14"/>
  <c r="K39" i="14"/>
  <c r="G39" i="14"/>
  <c r="E39" i="14"/>
  <c r="AW38" i="14"/>
  <c r="AU38" i="14"/>
  <c r="AQ38" i="14"/>
  <c r="AO38" i="14"/>
  <c r="AE38" i="14"/>
  <c r="AC38" i="14"/>
  <c r="Y38" i="14"/>
  <c r="W38" i="14"/>
  <c r="S38" i="14"/>
  <c r="Q38" i="14"/>
  <c r="M38" i="14"/>
  <c r="K38" i="14"/>
  <c r="G38" i="14"/>
  <c r="E38" i="14"/>
  <c r="AW35" i="14"/>
  <c r="AU35" i="14"/>
  <c r="AQ35" i="14"/>
  <c r="AO35" i="14"/>
  <c r="AK35" i="14"/>
  <c r="AI35" i="14"/>
  <c r="AE35" i="14"/>
  <c r="AC35" i="14"/>
  <c r="S35" i="14"/>
  <c r="Q35" i="14"/>
  <c r="M35" i="14"/>
  <c r="K35" i="14"/>
  <c r="G35" i="14"/>
  <c r="E35" i="14"/>
  <c r="AW34" i="14"/>
  <c r="AU34" i="14"/>
  <c r="AQ34" i="14"/>
  <c r="AO34" i="14"/>
  <c r="AK34" i="14"/>
  <c r="AI34" i="14"/>
  <c r="AE34" i="14"/>
  <c r="AC34" i="14"/>
  <c r="Y34" i="14"/>
  <c r="W34" i="14"/>
  <c r="M34" i="14"/>
  <c r="K34" i="14"/>
  <c r="G34" i="14"/>
  <c r="E34" i="14"/>
  <c r="AW32" i="14"/>
  <c r="AU32" i="14"/>
  <c r="AC32" i="14"/>
  <c r="Y32" i="14"/>
  <c r="W32" i="14"/>
  <c r="E32" i="14"/>
  <c r="AW30" i="14"/>
  <c r="AU30" i="14"/>
  <c r="AQ30" i="14"/>
  <c r="AO30" i="14"/>
  <c r="AK30" i="14"/>
  <c r="AI30" i="14"/>
  <c r="AE30" i="14"/>
  <c r="AC30" i="14"/>
  <c r="Y30" i="14"/>
  <c r="W30" i="14"/>
  <c r="S30" i="14"/>
  <c r="Q30" i="14"/>
  <c r="G30" i="14"/>
  <c r="E30" i="14"/>
  <c r="AU29" i="14"/>
  <c r="AQ29" i="14"/>
  <c r="AO29" i="14"/>
  <c r="AK29" i="14"/>
  <c r="AI29" i="14"/>
  <c r="AE29" i="14"/>
  <c r="AC29" i="14"/>
  <c r="Y29" i="14"/>
  <c r="W29" i="14"/>
  <c r="S29" i="14"/>
  <c r="Q29" i="14"/>
  <c r="M29" i="14"/>
  <c r="K29" i="14"/>
  <c r="G29" i="14"/>
  <c r="E29" i="14"/>
  <c r="AW28" i="14"/>
  <c r="AU28" i="14"/>
  <c r="AQ28" i="14"/>
  <c r="AO28" i="14"/>
  <c r="AI28" i="14"/>
  <c r="AE28" i="14"/>
  <c r="AC28" i="14"/>
  <c r="Y28" i="14"/>
  <c r="W28" i="14"/>
  <c r="S28" i="14"/>
  <c r="Q28" i="14"/>
  <c r="M28" i="14"/>
  <c r="K28" i="14"/>
  <c r="G28" i="14"/>
  <c r="E28" i="14"/>
  <c r="AW27" i="14"/>
  <c r="AU27" i="14"/>
  <c r="AQ27" i="14"/>
  <c r="AO27" i="14"/>
  <c r="AK27" i="14"/>
  <c r="AI27" i="14"/>
  <c r="AC27" i="14"/>
  <c r="Y27" i="14"/>
  <c r="W27" i="14"/>
  <c r="S27" i="14"/>
  <c r="Q27" i="14"/>
  <c r="M27" i="14"/>
  <c r="K27" i="14"/>
  <c r="G27" i="14"/>
  <c r="E27" i="14"/>
  <c r="AW26" i="14"/>
  <c r="AU26" i="14"/>
  <c r="AQ26" i="14"/>
  <c r="AO26" i="14"/>
  <c r="AK26" i="14"/>
  <c r="AI26" i="14"/>
  <c r="AE26" i="14"/>
  <c r="AC26" i="14"/>
  <c r="W26" i="14"/>
  <c r="S26" i="14"/>
  <c r="Q26" i="14"/>
  <c r="M26" i="14"/>
  <c r="K26" i="14"/>
  <c r="G26" i="14"/>
  <c r="E26" i="14"/>
  <c r="AW25" i="14"/>
  <c r="AU25" i="14"/>
  <c r="AQ25" i="14"/>
  <c r="AO25" i="14"/>
  <c r="AK25" i="14"/>
  <c r="AI25" i="14"/>
  <c r="AE25" i="14"/>
  <c r="AC25" i="14"/>
  <c r="Y25" i="14"/>
  <c r="W25" i="14"/>
  <c r="S25" i="14"/>
  <c r="Q25" i="14"/>
  <c r="G25" i="14"/>
  <c r="E25" i="14"/>
  <c r="AW24" i="14"/>
  <c r="AU24" i="14"/>
  <c r="AK24" i="14"/>
  <c r="AI24" i="14"/>
  <c r="AE24" i="14"/>
  <c r="AC24" i="14"/>
  <c r="Y24" i="14"/>
  <c r="W24" i="14"/>
  <c r="M24" i="14"/>
  <c r="K24" i="14"/>
  <c r="G24" i="14"/>
  <c r="E24" i="14"/>
  <c r="AW23" i="14"/>
  <c r="AU23" i="14"/>
  <c r="AQ23" i="14"/>
  <c r="AO23" i="14"/>
  <c r="AK23" i="14"/>
  <c r="AI23" i="14"/>
  <c r="AE23" i="14"/>
  <c r="AC23" i="14"/>
  <c r="M23" i="14"/>
  <c r="K23" i="14"/>
  <c r="G23" i="14"/>
  <c r="E23" i="14"/>
  <c r="AW22" i="14"/>
  <c r="AU22" i="14"/>
  <c r="AQ22" i="14"/>
  <c r="AO22" i="14"/>
  <c r="AK22" i="14"/>
  <c r="AI22" i="14"/>
  <c r="AE22" i="14"/>
  <c r="AC22" i="14"/>
  <c r="W22" i="14"/>
  <c r="S22" i="14"/>
  <c r="Q22" i="14"/>
  <c r="M22" i="14"/>
  <c r="K22" i="14"/>
  <c r="G22" i="14"/>
  <c r="E22" i="14"/>
  <c r="AQ21" i="14"/>
  <c r="AO21" i="14"/>
  <c r="AK21" i="14"/>
  <c r="AI21" i="14"/>
  <c r="AE21" i="14"/>
  <c r="AC21" i="14"/>
  <c r="Y21" i="14"/>
  <c r="W21" i="14"/>
  <c r="S21" i="14"/>
  <c r="Q21" i="14"/>
  <c r="M21" i="14"/>
  <c r="K21" i="14"/>
  <c r="G21" i="14"/>
  <c r="E21" i="14"/>
  <c r="AW20" i="14"/>
  <c r="AU20" i="14"/>
  <c r="AK20" i="14"/>
  <c r="AI20" i="14"/>
  <c r="AE20" i="14"/>
  <c r="AC20" i="14"/>
  <c r="Y20" i="14"/>
  <c r="W20" i="14"/>
  <c r="S20" i="14"/>
  <c r="Q20" i="14"/>
  <c r="M20" i="14"/>
  <c r="K20" i="14"/>
  <c r="G20" i="14"/>
  <c r="E20" i="14"/>
  <c r="AW19" i="14"/>
  <c r="AU19" i="14"/>
  <c r="AE19" i="14"/>
  <c r="AC19" i="14"/>
  <c r="Y19" i="14"/>
  <c r="W19" i="14"/>
  <c r="S19" i="14"/>
  <c r="Q19" i="14"/>
  <c r="M19" i="14"/>
  <c r="K19" i="14"/>
  <c r="G19" i="14"/>
  <c r="E19" i="14"/>
  <c r="AW18" i="14"/>
  <c r="AU18" i="14"/>
  <c r="AQ18" i="14"/>
  <c r="AO18" i="14"/>
  <c r="Y18" i="14"/>
  <c r="W18" i="14"/>
  <c r="S18" i="14"/>
  <c r="Q18" i="14"/>
  <c r="M18" i="14"/>
  <c r="K18" i="14"/>
  <c r="G18" i="14"/>
  <c r="E18" i="14"/>
  <c r="AW17" i="14"/>
  <c r="AU17" i="14"/>
  <c r="AE17" i="14"/>
  <c r="AC17" i="14"/>
  <c r="Y17" i="14"/>
  <c r="W17" i="14"/>
  <c r="S17" i="14"/>
  <c r="Q17" i="14"/>
  <c r="M17" i="14"/>
  <c r="K17" i="14"/>
  <c r="G17" i="14"/>
  <c r="E17" i="14"/>
  <c r="AW16" i="14"/>
  <c r="AU16" i="14"/>
  <c r="AQ16" i="14"/>
  <c r="AO16" i="14"/>
  <c r="Y16" i="14"/>
  <c r="W16" i="14"/>
  <c r="S16" i="14"/>
  <c r="Q16" i="14"/>
  <c r="M16" i="14"/>
  <c r="K16" i="14"/>
  <c r="G16" i="14"/>
  <c r="E16" i="14"/>
  <c r="AW14" i="14"/>
  <c r="AU14" i="14"/>
  <c r="AQ14" i="14"/>
  <c r="AO14" i="14"/>
  <c r="AK14" i="14"/>
  <c r="AI14" i="14"/>
  <c r="AE14" i="14"/>
  <c r="AC14" i="14"/>
  <c r="Y14" i="14"/>
  <c r="W14" i="14"/>
  <c r="S14" i="14"/>
  <c r="Q14" i="14"/>
  <c r="M14" i="14"/>
  <c r="G14" i="14"/>
  <c r="E14" i="14"/>
  <c r="AW13" i="14"/>
  <c r="AU13" i="14"/>
  <c r="AQ13" i="14"/>
  <c r="AO13" i="14"/>
  <c r="AK13" i="14"/>
  <c r="AI13" i="14"/>
  <c r="AE13" i="14"/>
  <c r="AC13" i="14"/>
  <c r="Y13" i="14"/>
  <c r="W13" i="14"/>
  <c r="S13" i="14"/>
  <c r="Q13" i="14"/>
  <c r="AW12" i="14"/>
  <c r="AU12" i="14"/>
  <c r="AQ12" i="14"/>
  <c r="AO12" i="14"/>
  <c r="AK12" i="14"/>
  <c r="AI12" i="14"/>
  <c r="AE12" i="14"/>
  <c r="AC12" i="14"/>
  <c r="Y12" i="14"/>
  <c r="W12" i="14"/>
  <c r="S12" i="14"/>
  <c r="Q12" i="14"/>
  <c r="M12" i="14"/>
  <c r="K12" i="14"/>
  <c r="AY79" i="14"/>
  <c r="AS79" i="14"/>
  <c r="AM79" i="14"/>
  <c r="AG79" i="14"/>
  <c r="AA79" i="14"/>
  <c r="U79" i="14"/>
  <c r="O79" i="14"/>
  <c r="I79" i="14"/>
  <c r="AY78" i="14"/>
  <c r="AS78" i="14"/>
  <c r="AM78" i="14"/>
  <c r="AG78" i="14"/>
  <c r="AA78" i="14"/>
  <c r="U78" i="14"/>
  <c r="O78" i="14"/>
  <c r="I78" i="14"/>
  <c r="AY77" i="14"/>
  <c r="AS77" i="14"/>
  <c r="AM77" i="14"/>
  <c r="AG77" i="14"/>
  <c r="AA77" i="14"/>
  <c r="U77" i="14"/>
  <c r="O77" i="14"/>
  <c r="I77" i="14"/>
  <c r="AY76" i="14"/>
  <c r="AS76" i="14"/>
  <c r="AM76" i="14"/>
  <c r="AG76" i="14"/>
  <c r="AA76" i="14"/>
  <c r="U76" i="14"/>
  <c r="O76" i="14"/>
  <c r="I76" i="14"/>
  <c r="AY75" i="14"/>
  <c r="AS75" i="14"/>
  <c r="AM75" i="14"/>
  <c r="AG75" i="14"/>
  <c r="AA75" i="14"/>
  <c r="U75" i="14"/>
  <c r="O75" i="14"/>
  <c r="I75" i="14"/>
  <c r="AY74" i="14"/>
  <c r="AS74" i="14"/>
  <c r="AM74" i="14"/>
  <c r="AG74" i="14"/>
  <c r="AA74" i="14"/>
  <c r="U74" i="14"/>
  <c r="O74" i="14"/>
  <c r="I74" i="14"/>
  <c r="AY73" i="14"/>
  <c r="AS73" i="14"/>
  <c r="AM73" i="14"/>
  <c r="AG73" i="14"/>
  <c r="AA73" i="14"/>
  <c r="U73" i="14"/>
  <c r="O73" i="14"/>
  <c r="I73" i="14"/>
  <c r="AY72" i="14"/>
  <c r="AS72" i="14"/>
  <c r="AM72" i="14"/>
  <c r="AG72" i="14"/>
  <c r="AA72" i="14"/>
  <c r="U72" i="14"/>
  <c r="O72" i="14"/>
  <c r="I72" i="14"/>
  <c r="AY71" i="14"/>
  <c r="AS71" i="14"/>
  <c r="AM71" i="14"/>
  <c r="AG71" i="14"/>
  <c r="AA71" i="14"/>
  <c r="U71" i="14"/>
  <c r="O71" i="14"/>
  <c r="I71" i="14"/>
  <c r="AY70" i="14"/>
  <c r="AS70" i="14"/>
  <c r="AM70" i="14"/>
  <c r="AG70" i="14"/>
  <c r="AA70" i="14"/>
  <c r="U70" i="14"/>
  <c r="O70" i="14"/>
  <c r="I70" i="14"/>
  <c r="AY69" i="14"/>
  <c r="AM69" i="14"/>
  <c r="AG69" i="14"/>
  <c r="AA69" i="14"/>
  <c r="U69" i="14"/>
  <c r="O69" i="14"/>
  <c r="I69" i="14"/>
  <c r="AY68" i="14"/>
  <c r="AS68" i="14"/>
  <c r="AM68" i="14"/>
  <c r="AG68" i="14"/>
  <c r="AA68" i="14"/>
  <c r="U68" i="14"/>
  <c r="O68" i="14"/>
  <c r="I68" i="14"/>
  <c r="BE58" i="14"/>
  <c r="BC58" i="14"/>
  <c r="BB58" i="14"/>
  <c r="BA58" i="14"/>
  <c r="AZ58" i="14"/>
  <c r="BE57" i="14"/>
  <c r="BC57" i="14"/>
  <c r="BB57" i="14"/>
  <c r="BA57" i="14"/>
  <c r="AZ57" i="14"/>
  <c r="AV53" i="14"/>
  <c r="AT53" i="14"/>
  <c r="AR53" i="14"/>
  <c r="AP53" i="14"/>
  <c r="AN53" i="14"/>
  <c r="AL53" i="14"/>
  <c r="AJ53" i="14"/>
  <c r="AH53" i="14"/>
  <c r="AD53" i="14"/>
  <c r="AB53" i="14"/>
  <c r="Z53" i="14"/>
  <c r="X53" i="14"/>
  <c r="V53" i="14"/>
  <c r="R53" i="14"/>
  <c r="P53" i="14"/>
  <c r="N53" i="14"/>
  <c r="L53" i="14"/>
  <c r="J53" i="14"/>
  <c r="H53" i="14"/>
  <c r="F53" i="14"/>
  <c r="D53" i="14"/>
  <c r="BE14" i="14"/>
  <c r="BD14" i="14"/>
  <c r="BC14" i="14"/>
  <c r="BB14" i="14"/>
  <c r="BA14" i="14"/>
  <c r="AZ14" i="14"/>
  <c r="AW57" i="13"/>
  <c r="AU57" i="13"/>
  <c r="AQ57" i="13"/>
  <c r="AO57" i="13"/>
  <c r="AK57" i="13"/>
  <c r="AI57" i="13"/>
  <c r="AE57" i="13"/>
  <c r="AC57" i="13"/>
  <c r="Y57" i="13"/>
  <c r="W57" i="13"/>
  <c r="S57" i="13"/>
  <c r="Q57" i="13"/>
  <c r="M57" i="13"/>
  <c r="K57" i="13"/>
  <c r="G57" i="13"/>
  <c r="E57" i="13"/>
  <c r="AW56" i="13"/>
  <c r="AU56" i="13"/>
  <c r="AQ56" i="13"/>
  <c r="AO56" i="13"/>
  <c r="AO59" i="13" s="1"/>
  <c r="AK56" i="13"/>
  <c r="AI56" i="13"/>
  <c r="AE56" i="13"/>
  <c r="AC56" i="13"/>
  <c r="AC59" i="13" s="1"/>
  <c r="Y56" i="13"/>
  <c r="W56" i="13"/>
  <c r="S56" i="13"/>
  <c r="Q56" i="13"/>
  <c r="Q59" i="13" s="1"/>
  <c r="M56" i="13"/>
  <c r="K56" i="13"/>
  <c r="G56" i="13"/>
  <c r="E56" i="13"/>
  <c r="E59" i="13" s="1"/>
  <c r="AK52" i="13"/>
  <c r="AI52" i="13"/>
  <c r="AE52" i="13"/>
  <c r="AC52" i="13"/>
  <c r="Y52" i="13"/>
  <c r="W52" i="13"/>
  <c r="S52" i="13"/>
  <c r="Q52" i="13"/>
  <c r="M52" i="13"/>
  <c r="K52" i="13"/>
  <c r="G52" i="13"/>
  <c r="E52" i="13"/>
  <c r="AW51" i="13"/>
  <c r="AU51" i="13"/>
  <c r="AQ51" i="13"/>
  <c r="AO51" i="13"/>
  <c r="AK51" i="13"/>
  <c r="AI51" i="13"/>
  <c r="AE51" i="13"/>
  <c r="AC51" i="13"/>
  <c r="Y51" i="13"/>
  <c r="W51" i="13"/>
  <c r="S51" i="13"/>
  <c r="Q51" i="13"/>
  <c r="M51" i="13"/>
  <c r="G51" i="13"/>
  <c r="E51" i="13"/>
  <c r="AW50" i="13"/>
  <c r="AQ50" i="13"/>
  <c r="AO50" i="13"/>
  <c r="AK50" i="13"/>
  <c r="AI50" i="13"/>
  <c r="AE50" i="13"/>
  <c r="AC50" i="13"/>
  <c r="Y50" i="13"/>
  <c r="W50" i="13"/>
  <c r="S50" i="13"/>
  <c r="Q50" i="13"/>
  <c r="M50" i="13"/>
  <c r="G50" i="13"/>
  <c r="E50" i="13"/>
  <c r="AQ46" i="13"/>
  <c r="AO46" i="13"/>
  <c r="AK46" i="13"/>
  <c r="AI46" i="13"/>
  <c r="AE46" i="13"/>
  <c r="AC46" i="13"/>
  <c r="Y46" i="13"/>
  <c r="W46" i="13"/>
  <c r="S46" i="13"/>
  <c r="Q46" i="13"/>
  <c r="M46" i="13"/>
  <c r="K46" i="13"/>
  <c r="G46" i="13"/>
  <c r="E46" i="13"/>
  <c r="AU41" i="13"/>
  <c r="AQ41" i="13"/>
  <c r="AO41" i="13"/>
  <c r="AK41" i="13"/>
  <c r="AI41" i="13"/>
  <c r="AE41" i="13"/>
  <c r="AC41" i="13"/>
  <c r="Y41" i="13"/>
  <c r="W41" i="13"/>
  <c r="S41" i="13"/>
  <c r="Q41" i="13"/>
  <c r="M41" i="13"/>
  <c r="K41" i="13"/>
  <c r="G41" i="13"/>
  <c r="E41" i="13"/>
  <c r="AW40" i="13"/>
  <c r="AU40" i="13"/>
  <c r="AK40" i="13"/>
  <c r="AI40" i="13"/>
  <c r="AE40" i="13"/>
  <c r="AC40" i="13"/>
  <c r="Y40" i="13"/>
  <c r="W40" i="13"/>
  <c r="S40" i="13"/>
  <c r="Q40" i="13"/>
  <c r="M40" i="13"/>
  <c r="K40" i="13"/>
  <c r="G40" i="13"/>
  <c r="E40" i="13"/>
  <c r="AW39" i="13"/>
  <c r="AU39" i="13"/>
  <c r="AQ39" i="13"/>
  <c r="AO39" i="13"/>
  <c r="AE39" i="13"/>
  <c r="AC39" i="13"/>
  <c r="Y39" i="13"/>
  <c r="W39" i="13"/>
  <c r="S39" i="13"/>
  <c r="Q39" i="13"/>
  <c r="M39" i="13"/>
  <c r="K39" i="13"/>
  <c r="G39" i="13"/>
  <c r="E39" i="13"/>
  <c r="AW38" i="13"/>
  <c r="AU38" i="13"/>
  <c r="AQ38" i="13"/>
  <c r="AO38" i="13"/>
  <c r="AK38" i="13"/>
  <c r="AI38" i="13"/>
  <c r="Y38" i="13"/>
  <c r="W38" i="13"/>
  <c r="S38" i="13"/>
  <c r="Q38" i="13"/>
  <c r="M38" i="13"/>
  <c r="K38" i="13"/>
  <c r="G38" i="13"/>
  <c r="E38" i="13"/>
  <c r="AW37" i="13"/>
  <c r="AU37" i="13"/>
  <c r="AQ37" i="13"/>
  <c r="AO37" i="13"/>
  <c r="AK37" i="13"/>
  <c r="AI37" i="13"/>
  <c r="AE37" i="13"/>
  <c r="AC37" i="13"/>
  <c r="S37" i="13"/>
  <c r="Q37" i="13"/>
  <c r="M37" i="13"/>
  <c r="K37" i="13"/>
  <c r="G37" i="13"/>
  <c r="E37" i="13"/>
  <c r="AW36" i="13"/>
  <c r="AU36" i="13"/>
  <c r="AQ36" i="13"/>
  <c r="AO36" i="13"/>
  <c r="AK36" i="13"/>
  <c r="AI36" i="13"/>
  <c r="AE36" i="13"/>
  <c r="AC36" i="13"/>
  <c r="Y36" i="13"/>
  <c r="W36" i="13"/>
  <c r="M36" i="13"/>
  <c r="K36" i="13"/>
  <c r="G36" i="13"/>
  <c r="E36" i="13"/>
  <c r="AQ35" i="13"/>
  <c r="AO35" i="13"/>
  <c r="AK35" i="13"/>
  <c r="AI35" i="13"/>
  <c r="AE35" i="13"/>
  <c r="AC35" i="13"/>
  <c r="Y35" i="13"/>
  <c r="W35" i="13"/>
  <c r="S35" i="13"/>
  <c r="Q35" i="13"/>
  <c r="M35" i="13"/>
  <c r="K35" i="13"/>
  <c r="G35" i="13"/>
  <c r="E35" i="13"/>
  <c r="AW34" i="13"/>
  <c r="AU34" i="13"/>
  <c r="AK34" i="13"/>
  <c r="AI34" i="13"/>
  <c r="AE34" i="13"/>
  <c r="AC34" i="13"/>
  <c r="Y34" i="13"/>
  <c r="W34" i="13"/>
  <c r="S34" i="13"/>
  <c r="Q34" i="13"/>
  <c r="M34" i="13"/>
  <c r="K34" i="13"/>
  <c r="G34" i="13"/>
  <c r="E34" i="13"/>
  <c r="AW33" i="13"/>
  <c r="AU33" i="13"/>
  <c r="AQ33" i="13"/>
  <c r="AO33" i="13"/>
  <c r="AE33" i="13"/>
  <c r="AC33" i="13"/>
  <c r="Y33" i="13"/>
  <c r="W33" i="13"/>
  <c r="S33" i="13"/>
  <c r="Q33" i="13"/>
  <c r="M33" i="13"/>
  <c r="K33" i="13"/>
  <c r="G33" i="13"/>
  <c r="E33" i="13"/>
  <c r="AW32" i="13"/>
  <c r="AU32" i="13"/>
  <c r="AC32" i="13"/>
  <c r="Y32" i="13"/>
  <c r="W32" i="13"/>
  <c r="E32" i="13"/>
  <c r="AW30" i="13"/>
  <c r="AU30" i="13"/>
  <c r="AQ30" i="13"/>
  <c r="AO30" i="13"/>
  <c r="AK30" i="13"/>
  <c r="AI30" i="13"/>
  <c r="AE30" i="13"/>
  <c r="AC30" i="13"/>
  <c r="Y30" i="13"/>
  <c r="W30" i="13"/>
  <c r="S30" i="13"/>
  <c r="Q30" i="13"/>
  <c r="G30" i="13"/>
  <c r="E30" i="13"/>
  <c r="AU29" i="13"/>
  <c r="AQ29" i="13"/>
  <c r="AO29" i="13"/>
  <c r="AK29" i="13"/>
  <c r="AI29" i="13"/>
  <c r="AE29" i="13"/>
  <c r="AC29" i="13"/>
  <c r="Y29" i="13"/>
  <c r="W29" i="13"/>
  <c r="S29" i="13"/>
  <c r="Q29" i="13"/>
  <c r="M29" i="13"/>
  <c r="K29" i="13"/>
  <c r="G29" i="13"/>
  <c r="E29" i="13"/>
  <c r="AW28" i="13"/>
  <c r="AU28" i="13"/>
  <c r="AQ28" i="13"/>
  <c r="AO28" i="13"/>
  <c r="AI28" i="13"/>
  <c r="AE28" i="13"/>
  <c r="AC28" i="13"/>
  <c r="Y28" i="13"/>
  <c r="W28" i="13"/>
  <c r="S28" i="13"/>
  <c r="Q28" i="13"/>
  <c r="M28" i="13"/>
  <c r="K28" i="13"/>
  <c r="G28" i="13"/>
  <c r="E28" i="13"/>
  <c r="AW27" i="13"/>
  <c r="AU27" i="13"/>
  <c r="AQ27" i="13"/>
  <c r="AO27" i="13"/>
  <c r="AK27" i="13"/>
  <c r="AI27" i="13"/>
  <c r="AC27" i="13"/>
  <c r="Y27" i="13"/>
  <c r="W27" i="13"/>
  <c r="S27" i="13"/>
  <c r="Q27" i="13"/>
  <c r="M27" i="13"/>
  <c r="K27" i="13"/>
  <c r="G27" i="13"/>
  <c r="E27" i="13"/>
  <c r="AW26" i="13"/>
  <c r="AU26" i="13"/>
  <c r="AQ26" i="13"/>
  <c r="AO26" i="13"/>
  <c r="AK26" i="13"/>
  <c r="AI26" i="13"/>
  <c r="AE26" i="13"/>
  <c r="AC26" i="13"/>
  <c r="W26" i="13"/>
  <c r="S26" i="13"/>
  <c r="Q26" i="13"/>
  <c r="M26" i="13"/>
  <c r="K26" i="13"/>
  <c r="G26" i="13"/>
  <c r="E26" i="13"/>
  <c r="AW25" i="13"/>
  <c r="AU25" i="13"/>
  <c r="AQ25" i="13"/>
  <c r="AO25" i="13"/>
  <c r="AK25" i="13"/>
  <c r="AI25" i="13"/>
  <c r="AE25" i="13"/>
  <c r="AC25" i="13"/>
  <c r="Y25" i="13"/>
  <c r="W25" i="13"/>
  <c r="S25" i="13"/>
  <c r="Q25" i="13"/>
  <c r="G25" i="13"/>
  <c r="E25" i="13"/>
  <c r="AW24" i="13"/>
  <c r="AU24" i="13"/>
  <c r="AK24" i="13"/>
  <c r="AI24" i="13"/>
  <c r="AE24" i="13"/>
  <c r="AC24" i="13"/>
  <c r="Y24" i="13"/>
  <c r="W24" i="13"/>
  <c r="M24" i="13"/>
  <c r="K24" i="13"/>
  <c r="G24" i="13"/>
  <c r="E24" i="13"/>
  <c r="AW23" i="13"/>
  <c r="AU23" i="13"/>
  <c r="AQ23" i="13"/>
  <c r="AO23" i="13"/>
  <c r="AK23" i="13"/>
  <c r="AI23" i="13"/>
  <c r="AE23" i="13"/>
  <c r="AC23" i="13"/>
  <c r="M23" i="13"/>
  <c r="K23" i="13"/>
  <c r="G23" i="13"/>
  <c r="E23" i="13"/>
  <c r="AW22" i="13"/>
  <c r="AU22" i="13"/>
  <c r="AQ22" i="13"/>
  <c r="AO22" i="13"/>
  <c r="AK22" i="13"/>
  <c r="AI22" i="13"/>
  <c r="AE22" i="13"/>
  <c r="AC22" i="13"/>
  <c r="W22" i="13"/>
  <c r="S22" i="13"/>
  <c r="Q22" i="13"/>
  <c r="M22" i="13"/>
  <c r="K22" i="13"/>
  <c r="G22" i="13"/>
  <c r="E22" i="13"/>
  <c r="AQ21" i="13"/>
  <c r="AO21" i="13"/>
  <c r="AK21" i="13"/>
  <c r="AI21" i="13"/>
  <c r="AE21" i="13"/>
  <c r="AC21" i="13"/>
  <c r="Y21" i="13"/>
  <c r="W21" i="13"/>
  <c r="S21" i="13"/>
  <c r="Q21" i="13"/>
  <c r="M21" i="13"/>
  <c r="K21" i="13"/>
  <c r="G21" i="13"/>
  <c r="E21" i="13"/>
  <c r="AW20" i="13"/>
  <c r="AU20" i="13"/>
  <c r="AK20" i="13"/>
  <c r="AI20" i="13"/>
  <c r="AE20" i="13"/>
  <c r="AC20" i="13"/>
  <c r="Y20" i="13"/>
  <c r="W20" i="13"/>
  <c r="S20" i="13"/>
  <c r="Q20" i="13"/>
  <c r="M20" i="13"/>
  <c r="K20" i="13"/>
  <c r="G20" i="13"/>
  <c r="E20" i="13"/>
  <c r="AW19" i="13"/>
  <c r="AU19" i="13"/>
  <c r="AE19" i="13"/>
  <c r="AC19" i="13"/>
  <c r="Y19" i="13"/>
  <c r="W19" i="13"/>
  <c r="S19" i="13"/>
  <c r="Q19" i="13"/>
  <c r="M19" i="13"/>
  <c r="K19" i="13"/>
  <c r="G19" i="13"/>
  <c r="E19" i="13"/>
  <c r="AW18" i="13"/>
  <c r="AU18" i="13"/>
  <c r="AQ18" i="13"/>
  <c r="AO18" i="13"/>
  <c r="Y18" i="13"/>
  <c r="W18" i="13"/>
  <c r="S18" i="13"/>
  <c r="Q18" i="13"/>
  <c r="M18" i="13"/>
  <c r="K18" i="13"/>
  <c r="G18" i="13"/>
  <c r="E18" i="13"/>
  <c r="AW17" i="13"/>
  <c r="AU17" i="13"/>
  <c r="AE17" i="13"/>
  <c r="AC17" i="13"/>
  <c r="Y17" i="13"/>
  <c r="W17" i="13"/>
  <c r="S17" i="13"/>
  <c r="Q17" i="13"/>
  <c r="M17" i="13"/>
  <c r="K17" i="13"/>
  <c r="G17" i="13"/>
  <c r="E17" i="13"/>
  <c r="AW16" i="13"/>
  <c r="AU16" i="13"/>
  <c r="AQ16" i="13"/>
  <c r="AO16" i="13"/>
  <c r="Y16" i="13"/>
  <c r="W16" i="13"/>
  <c r="S16" i="13"/>
  <c r="Q16" i="13"/>
  <c r="M16" i="13"/>
  <c r="K16" i="13"/>
  <c r="G16" i="13"/>
  <c r="E16" i="13"/>
  <c r="AW14" i="13"/>
  <c r="AU14" i="13"/>
  <c r="AQ14" i="13"/>
  <c r="AO14" i="13"/>
  <c r="AK14" i="13"/>
  <c r="AI14" i="13"/>
  <c r="AE14" i="13"/>
  <c r="AC14" i="13"/>
  <c r="Y14" i="13"/>
  <c r="W14" i="13"/>
  <c r="S14" i="13"/>
  <c r="Q14" i="13"/>
  <c r="M14" i="13"/>
  <c r="G14" i="13"/>
  <c r="E14" i="13"/>
  <c r="AW13" i="13"/>
  <c r="AU13" i="13"/>
  <c r="AQ13" i="13"/>
  <c r="AO13" i="13"/>
  <c r="AK13" i="13"/>
  <c r="AI13" i="13"/>
  <c r="AE13" i="13"/>
  <c r="AC13" i="13"/>
  <c r="Y13" i="13"/>
  <c r="W13" i="13"/>
  <c r="S13" i="13"/>
  <c r="Q13" i="13"/>
  <c r="AW12" i="13"/>
  <c r="AU12" i="13"/>
  <c r="AQ12" i="13"/>
  <c r="AO12" i="13"/>
  <c r="AK12" i="13"/>
  <c r="AI12" i="13"/>
  <c r="AE12" i="13"/>
  <c r="AC12" i="13"/>
  <c r="Y12" i="13"/>
  <c r="W12" i="13"/>
  <c r="S12" i="13"/>
  <c r="Q12" i="13"/>
  <c r="M12" i="13"/>
  <c r="K12" i="13"/>
  <c r="BB59" i="15"/>
  <c r="K57" i="16"/>
  <c r="W57" i="16"/>
  <c r="AI57" i="16"/>
  <c r="AU57" i="16"/>
  <c r="G57" i="16"/>
  <c r="M57" i="16"/>
  <c r="AK57" i="16"/>
  <c r="BC53" i="15"/>
  <c r="E59" i="15"/>
  <c r="Q59" i="15"/>
  <c r="W59" i="15"/>
  <c r="AC59" i="15"/>
  <c r="AO59" i="15"/>
  <c r="AU59" i="15"/>
  <c r="G59" i="15"/>
  <c r="S59" i="15"/>
  <c r="AE59" i="15"/>
  <c r="AQ59" i="15"/>
  <c r="AY79" i="13"/>
  <c r="AS79" i="13"/>
  <c r="AM79" i="13"/>
  <c r="AG79" i="13"/>
  <c r="AA79" i="13"/>
  <c r="U79" i="13"/>
  <c r="O79" i="13"/>
  <c r="I79" i="13"/>
  <c r="AY78" i="13"/>
  <c r="AS78" i="13"/>
  <c r="AM78" i="13"/>
  <c r="AG78" i="13"/>
  <c r="AA78" i="13"/>
  <c r="U78" i="13"/>
  <c r="O78" i="13"/>
  <c r="I78" i="13"/>
  <c r="AY77" i="13"/>
  <c r="AS77" i="13"/>
  <c r="AM77" i="13"/>
  <c r="AG77" i="13"/>
  <c r="AA77" i="13"/>
  <c r="U77" i="13"/>
  <c r="O77" i="13"/>
  <c r="I77" i="13"/>
  <c r="AY76" i="13"/>
  <c r="AS76" i="13"/>
  <c r="AM76" i="13"/>
  <c r="AG76" i="13"/>
  <c r="AA76" i="13"/>
  <c r="U76" i="13"/>
  <c r="O76" i="13"/>
  <c r="I76" i="13"/>
  <c r="AY75" i="13"/>
  <c r="AS75" i="13"/>
  <c r="AM75" i="13"/>
  <c r="AG75" i="13"/>
  <c r="AA75" i="13"/>
  <c r="U75" i="13"/>
  <c r="O75" i="13"/>
  <c r="I75" i="13"/>
  <c r="AY74" i="13"/>
  <c r="AS74" i="13"/>
  <c r="AM74" i="13"/>
  <c r="AG74" i="13"/>
  <c r="AA74" i="13"/>
  <c r="U74" i="13"/>
  <c r="O74" i="13"/>
  <c r="I74" i="13"/>
  <c r="AY73" i="13"/>
  <c r="AS73" i="13"/>
  <c r="AM73" i="13"/>
  <c r="AG73" i="13"/>
  <c r="AA73" i="13"/>
  <c r="U73" i="13"/>
  <c r="O73" i="13"/>
  <c r="I73" i="13"/>
  <c r="AY72" i="13"/>
  <c r="AS72" i="13"/>
  <c r="AM72" i="13"/>
  <c r="AG72" i="13"/>
  <c r="AA72" i="13"/>
  <c r="U72" i="13"/>
  <c r="O72" i="13"/>
  <c r="I72" i="13"/>
  <c r="AY71" i="13"/>
  <c r="AS71" i="13"/>
  <c r="AM71" i="13"/>
  <c r="AG71" i="13"/>
  <c r="AA71" i="13"/>
  <c r="U71" i="13"/>
  <c r="O71" i="13"/>
  <c r="I71" i="13"/>
  <c r="AY70" i="13"/>
  <c r="AS70" i="13"/>
  <c r="AM70" i="13"/>
  <c r="AG70" i="13"/>
  <c r="AA70" i="13"/>
  <c r="U70" i="13"/>
  <c r="O70" i="13"/>
  <c r="I70" i="13"/>
  <c r="AS69" i="13"/>
  <c r="AM69" i="13"/>
  <c r="AA69" i="13"/>
  <c r="U69" i="13"/>
  <c r="O69" i="13"/>
  <c r="I69" i="13"/>
  <c r="AY68" i="13"/>
  <c r="AS68" i="13"/>
  <c r="AM68" i="13"/>
  <c r="AG68" i="13"/>
  <c r="AA68" i="13"/>
  <c r="U68" i="13"/>
  <c r="O68" i="13"/>
  <c r="I68" i="13"/>
  <c r="AV59" i="13"/>
  <c r="AT59" i="13"/>
  <c r="AP59" i="13"/>
  <c r="AN59" i="13"/>
  <c r="AJ59" i="13"/>
  <c r="AH59" i="13"/>
  <c r="AD59" i="13"/>
  <c r="AB59" i="13"/>
  <c r="X59" i="13"/>
  <c r="V59" i="13"/>
  <c r="R59" i="13"/>
  <c r="P59" i="13"/>
  <c r="L59" i="13"/>
  <c r="J59" i="13"/>
  <c r="F59" i="13"/>
  <c r="BB59" i="13" s="1"/>
  <c r="D59" i="13"/>
  <c r="BE58" i="13"/>
  <c r="BC58" i="13"/>
  <c r="BB58" i="13"/>
  <c r="BA58" i="13"/>
  <c r="AZ58" i="13"/>
  <c r="BE57" i="13"/>
  <c r="BC57" i="13"/>
  <c r="BB57" i="13"/>
  <c r="BA57" i="13"/>
  <c r="AZ57" i="13"/>
  <c r="BE56" i="13"/>
  <c r="BC56" i="13"/>
  <c r="BB56" i="13"/>
  <c r="BA56" i="13"/>
  <c r="AZ56" i="13"/>
  <c r="AX53" i="13"/>
  <c r="AV53" i="13"/>
  <c r="AT53" i="13"/>
  <c r="AR53" i="13"/>
  <c r="AP53" i="13"/>
  <c r="AN53" i="13"/>
  <c r="AL53" i="13"/>
  <c r="AJ53" i="13"/>
  <c r="AH53" i="13"/>
  <c r="AF53" i="13"/>
  <c r="AD53" i="13"/>
  <c r="AB53" i="13"/>
  <c r="Z53" i="13"/>
  <c r="X53" i="13"/>
  <c r="V53" i="13"/>
  <c r="T53" i="13"/>
  <c r="R53" i="13"/>
  <c r="P53" i="13"/>
  <c r="N53" i="13"/>
  <c r="L53" i="13"/>
  <c r="J53" i="13"/>
  <c r="H53" i="13"/>
  <c r="F53" i="13"/>
  <c r="D53" i="13"/>
  <c r="BE38" i="13"/>
  <c r="BD38" i="13"/>
  <c r="BC38" i="13"/>
  <c r="BB38" i="13"/>
  <c r="BA38" i="13"/>
  <c r="AZ38" i="13"/>
  <c r="BE37" i="13"/>
  <c r="BD37" i="13"/>
  <c r="BC37" i="13"/>
  <c r="BB37" i="13"/>
  <c r="BA37" i="13"/>
  <c r="AZ37" i="13"/>
  <c r="BE36" i="13"/>
  <c r="BD36" i="13"/>
  <c r="BC36" i="13"/>
  <c r="BB36" i="13"/>
  <c r="BA36" i="13"/>
  <c r="AZ36" i="13"/>
  <c r="BE35" i="13"/>
  <c r="BD35" i="13"/>
  <c r="BB35" i="13"/>
  <c r="AZ35" i="13"/>
  <c r="BE34" i="13"/>
  <c r="BD34" i="13"/>
  <c r="BC34" i="13"/>
  <c r="BB34" i="13"/>
  <c r="BA34" i="13"/>
  <c r="AZ34" i="13"/>
  <c r="BE33" i="13"/>
  <c r="BD33" i="13"/>
  <c r="BC33" i="13"/>
  <c r="BB33" i="13"/>
  <c r="BA33" i="13"/>
  <c r="AZ33" i="13"/>
  <c r="BE32" i="13"/>
  <c r="BD32" i="13"/>
  <c r="BC32" i="13"/>
  <c r="BB32" i="13"/>
  <c r="BA32" i="13"/>
  <c r="AZ32" i="13"/>
  <c r="BE30" i="13"/>
  <c r="BD30" i="13"/>
  <c r="BC30" i="13"/>
  <c r="BB30" i="13"/>
  <c r="BA30" i="13"/>
  <c r="AZ30" i="13"/>
  <c r="BE29" i="13"/>
  <c r="BD29" i="13"/>
  <c r="BB29" i="13"/>
  <c r="BA29" i="13"/>
  <c r="AZ29" i="13"/>
  <c r="BE28" i="13"/>
  <c r="BD28" i="13"/>
  <c r="BC28" i="13"/>
  <c r="BB28" i="13"/>
  <c r="BA28" i="13"/>
  <c r="AZ28" i="13"/>
  <c r="BE27" i="13"/>
  <c r="BD27" i="13"/>
  <c r="BC27" i="13"/>
  <c r="BB27" i="13"/>
  <c r="BA27" i="13"/>
  <c r="AZ27" i="13"/>
  <c r="BE26" i="13"/>
  <c r="BD26" i="13"/>
  <c r="BC26" i="13"/>
  <c r="BB26" i="13"/>
  <c r="BA26" i="13"/>
  <c r="AZ26" i="13"/>
  <c r="BE25" i="13"/>
  <c r="BD25" i="13"/>
  <c r="BB25" i="13"/>
  <c r="AZ25" i="13"/>
  <c r="BE24" i="13"/>
  <c r="BD24" i="13"/>
  <c r="BC24" i="13"/>
  <c r="BB24" i="13"/>
  <c r="BA24" i="13"/>
  <c r="AZ24" i="13"/>
  <c r="BE23" i="13"/>
  <c r="BD23" i="13"/>
  <c r="BC23" i="13"/>
  <c r="BB23" i="13"/>
  <c r="BA23" i="13"/>
  <c r="AZ23" i="13"/>
  <c r="BE22" i="13"/>
  <c r="BD22" i="13"/>
  <c r="BC22" i="13"/>
  <c r="BB22" i="13"/>
  <c r="BA22" i="13"/>
  <c r="AZ22" i="13"/>
  <c r="BE21" i="13"/>
  <c r="BD21" i="13"/>
  <c r="BB21" i="13"/>
  <c r="AZ21" i="13"/>
  <c r="BE20" i="13"/>
  <c r="BD20" i="13"/>
  <c r="BC20" i="13"/>
  <c r="BB20" i="13"/>
  <c r="BA20" i="13"/>
  <c r="AZ20" i="13"/>
  <c r="BE19" i="13"/>
  <c r="BD19" i="13"/>
  <c r="BC19" i="13"/>
  <c r="BB19" i="13"/>
  <c r="BA19" i="13"/>
  <c r="AZ19" i="13"/>
  <c r="BE18" i="13"/>
  <c r="BD18" i="13"/>
  <c r="BC18" i="13"/>
  <c r="BB18" i="13"/>
  <c r="BA18" i="13"/>
  <c r="AZ18" i="13"/>
  <c r="BE17" i="13"/>
  <c r="BD17" i="13"/>
  <c r="BC17" i="13"/>
  <c r="BB17" i="13"/>
  <c r="BA17" i="13"/>
  <c r="AZ17" i="13"/>
  <c r="BE16" i="13"/>
  <c r="BD16" i="13"/>
  <c r="BC16" i="13"/>
  <c r="BB16" i="13"/>
  <c r="BA16" i="13"/>
  <c r="AZ16" i="13"/>
  <c r="BE14" i="13"/>
  <c r="BD14" i="13"/>
  <c r="BC14" i="13"/>
  <c r="BB14" i="13"/>
  <c r="BA14" i="13"/>
  <c r="AZ14" i="13"/>
  <c r="BE13" i="13"/>
  <c r="BD13" i="13"/>
  <c r="BB13" i="13"/>
  <c r="AZ13" i="13"/>
  <c r="BE12" i="13"/>
  <c r="BD12" i="13"/>
  <c r="BB12" i="13"/>
  <c r="AZ12" i="13"/>
  <c r="AZ59" i="13"/>
  <c r="BA59" i="13"/>
  <c r="K59" i="13"/>
  <c r="W59" i="13"/>
  <c r="AI59" i="13"/>
  <c r="AU59" i="13"/>
  <c r="G59" i="13"/>
  <c r="M59" i="13"/>
  <c r="S59" i="13"/>
  <c r="Y59" i="13"/>
  <c r="AE59" i="13"/>
  <c r="AK59" i="13"/>
  <c r="AQ59" i="13"/>
  <c r="AW59" i="13"/>
  <c r="AW52" i="10"/>
  <c r="AW53" i="10" s="1"/>
  <c r="AU52" i="10"/>
  <c r="AU53" i="10" s="1"/>
  <c r="AK52" i="10"/>
  <c r="AI52" i="10"/>
  <c r="AE52" i="10"/>
  <c r="AC52" i="10"/>
  <c r="Y52" i="10"/>
  <c r="W52" i="10"/>
  <c r="S52" i="10"/>
  <c r="Q52" i="10"/>
  <c r="M52" i="10"/>
  <c r="K52" i="10"/>
  <c r="G52" i="10"/>
  <c r="E52" i="10"/>
  <c r="AW51" i="10"/>
  <c r="AU51" i="10"/>
  <c r="AQ51" i="10"/>
  <c r="AO51" i="10"/>
  <c r="AK51" i="10"/>
  <c r="AI51" i="10"/>
  <c r="AE51" i="10"/>
  <c r="AC51" i="10"/>
  <c r="Y51" i="10"/>
  <c r="W51" i="10"/>
  <c r="S51" i="10"/>
  <c r="Q51" i="10"/>
  <c r="M51" i="10"/>
  <c r="K51" i="10"/>
  <c r="G51" i="10"/>
  <c r="E51" i="10"/>
  <c r="AW50" i="10"/>
  <c r="AU50" i="10"/>
  <c r="AQ50" i="10"/>
  <c r="AQ53" i="10" s="1"/>
  <c r="AO50" i="10"/>
  <c r="AO53" i="10" s="1"/>
  <c r="AK50" i="10"/>
  <c r="AI50" i="10"/>
  <c r="AE50" i="10"/>
  <c r="AC50" i="10"/>
  <c r="AC53" i="10" s="1"/>
  <c r="Y50" i="10"/>
  <c r="W50" i="10"/>
  <c r="S50" i="10"/>
  <c r="S53" i="10" s="1"/>
  <c r="Q50" i="10"/>
  <c r="Q53" i="10" s="1"/>
  <c r="M50" i="10"/>
  <c r="K50" i="10"/>
  <c r="G50" i="10"/>
  <c r="G53" i="10" s="1"/>
  <c r="E50" i="10"/>
  <c r="E53" i="10" s="1"/>
  <c r="BE50" i="12"/>
  <c r="BD50" i="12"/>
  <c r="BC50" i="12"/>
  <c r="BB50" i="12"/>
  <c r="BA50" i="12"/>
  <c r="BE49" i="12"/>
  <c r="BD49" i="12"/>
  <c r="BC49" i="12"/>
  <c r="BB49" i="12"/>
  <c r="BA49" i="12"/>
  <c r="BE48" i="12"/>
  <c r="BD48" i="12"/>
  <c r="BC48" i="12"/>
  <c r="BB48" i="12"/>
  <c r="BE47" i="12"/>
  <c r="BD47" i="12"/>
  <c r="BC47" i="12"/>
  <c r="BB47" i="12"/>
  <c r="BE46" i="12"/>
  <c r="BD46" i="12"/>
  <c r="BC46" i="12"/>
  <c r="BB46" i="12"/>
  <c r="BA46" i="12"/>
  <c r="BE45" i="12"/>
  <c r="BD45" i="12"/>
  <c r="BC45" i="12"/>
  <c r="BB45" i="12"/>
  <c r="BA45" i="12"/>
  <c r="AZ51" i="12"/>
  <c r="AZ50" i="12"/>
  <c r="AZ49" i="12"/>
  <c r="AZ48" i="12"/>
  <c r="AZ47" i="12"/>
  <c r="AZ46" i="12"/>
  <c r="AZ45" i="12"/>
  <c r="AZ44" i="12"/>
  <c r="AZ43" i="12"/>
  <c r="AZ42" i="12"/>
  <c r="AZ41" i="12"/>
  <c r="AZ40" i="12"/>
  <c r="AZ39" i="12"/>
  <c r="AK39" i="12"/>
  <c r="AC39" i="12"/>
  <c r="M39" i="12"/>
  <c r="K39" i="12"/>
  <c r="E39" i="12"/>
  <c r="AZ38" i="12"/>
  <c r="AW38" i="12"/>
  <c r="AU38" i="12"/>
  <c r="AK38" i="12"/>
  <c r="AI38" i="12"/>
  <c r="AE38" i="12"/>
  <c r="AC38" i="12"/>
  <c r="S38" i="12"/>
  <c r="Q38" i="12"/>
  <c r="M38" i="12"/>
  <c r="K38" i="12"/>
  <c r="G38" i="12"/>
  <c r="E38" i="12"/>
  <c r="AZ37" i="12"/>
  <c r="AW37" i="12"/>
  <c r="AU37" i="12"/>
  <c r="AK37" i="12"/>
  <c r="AE37" i="12"/>
  <c r="AC37" i="12"/>
  <c r="Y37" i="12"/>
  <c r="W37" i="12"/>
  <c r="M37" i="12"/>
  <c r="K37" i="12"/>
  <c r="G37" i="12"/>
  <c r="E37" i="12"/>
  <c r="AZ36" i="12"/>
  <c r="AQ36" i="12"/>
  <c r="AO36" i="12"/>
  <c r="AK36" i="12"/>
  <c r="Y36" i="12"/>
  <c r="W36" i="12"/>
  <c r="AZ35" i="12"/>
  <c r="AW35" i="12"/>
  <c r="AQ35" i="12"/>
  <c r="AO35" i="12"/>
  <c r="AE35" i="12"/>
  <c r="AC35" i="12"/>
  <c r="Y35" i="12"/>
  <c r="W35" i="12"/>
  <c r="S35" i="12"/>
  <c r="Q35" i="12"/>
  <c r="M35" i="12"/>
  <c r="AZ34" i="12"/>
  <c r="AW34" i="12"/>
  <c r="AU34" i="12"/>
  <c r="AQ34" i="12"/>
  <c r="AO34" i="12"/>
  <c r="AK34" i="12"/>
  <c r="AI34" i="12"/>
  <c r="AE34" i="12"/>
  <c r="AC34" i="12"/>
  <c r="S34" i="12"/>
  <c r="Q34" i="12"/>
  <c r="G34" i="12"/>
  <c r="E34" i="12"/>
  <c r="AZ33" i="12"/>
  <c r="AW33" i="12"/>
  <c r="AU33" i="12"/>
  <c r="AQ33" i="12"/>
  <c r="AO33" i="12"/>
  <c r="AK33" i="12"/>
  <c r="AI33" i="12"/>
  <c r="AE33" i="12"/>
  <c r="AC33" i="12"/>
  <c r="Y33" i="12"/>
  <c r="W33" i="12"/>
  <c r="S33" i="12"/>
  <c r="Q33" i="12"/>
  <c r="M33" i="12"/>
  <c r="G33" i="12"/>
  <c r="E33" i="12"/>
  <c r="AZ32" i="12"/>
  <c r="AW32" i="12"/>
  <c r="AU32" i="12"/>
  <c r="AC32" i="12"/>
  <c r="Y32" i="12"/>
  <c r="W32" i="12"/>
  <c r="E32" i="12"/>
  <c r="AZ30" i="12"/>
  <c r="AW30" i="12"/>
  <c r="AU30" i="12"/>
  <c r="AQ30" i="12"/>
  <c r="AO30" i="12"/>
  <c r="AK30" i="12"/>
  <c r="AI30" i="12"/>
  <c r="AE30" i="12"/>
  <c r="AC30" i="12"/>
  <c r="Y30" i="12"/>
  <c r="W30" i="12"/>
  <c r="S30" i="12"/>
  <c r="Q30" i="12"/>
  <c r="G30" i="12"/>
  <c r="E30" i="12"/>
  <c r="AZ29" i="12"/>
  <c r="AU29" i="12"/>
  <c r="AQ29" i="12"/>
  <c r="AO29" i="12"/>
  <c r="AK29" i="12"/>
  <c r="AI29" i="12"/>
  <c r="AE29" i="12"/>
  <c r="AC29" i="12"/>
  <c r="Y29" i="12"/>
  <c r="W29" i="12"/>
  <c r="S29" i="12"/>
  <c r="Q29" i="12"/>
  <c r="M29" i="12"/>
  <c r="K29" i="12"/>
  <c r="G29" i="12"/>
  <c r="E29" i="12"/>
  <c r="AZ28" i="12"/>
  <c r="AW28" i="12"/>
  <c r="AU28" i="12"/>
  <c r="AQ28" i="12"/>
  <c r="AO28" i="12"/>
  <c r="AI28" i="12"/>
  <c r="AE28" i="12"/>
  <c r="AC28" i="12"/>
  <c r="Y28" i="12"/>
  <c r="W28" i="12"/>
  <c r="S28" i="12"/>
  <c r="Q28" i="12"/>
  <c r="M28" i="12"/>
  <c r="K28" i="12"/>
  <c r="G28" i="12"/>
  <c r="E28" i="12"/>
  <c r="AZ27" i="12"/>
  <c r="AW27" i="12"/>
  <c r="AU27" i="12"/>
  <c r="AQ27" i="12"/>
  <c r="AO27" i="12"/>
  <c r="AK27" i="12"/>
  <c r="AI27" i="12"/>
  <c r="AC27" i="12"/>
  <c r="Y27" i="12"/>
  <c r="W27" i="12"/>
  <c r="S27" i="12"/>
  <c r="Q27" i="12"/>
  <c r="M27" i="12"/>
  <c r="K27" i="12"/>
  <c r="G27" i="12"/>
  <c r="E27" i="12"/>
  <c r="AZ26" i="12"/>
  <c r="AW26" i="12"/>
  <c r="AU26" i="12"/>
  <c r="AQ26" i="12"/>
  <c r="AO26" i="12"/>
  <c r="AK26" i="12"/>
  <c r="AI26" i="12"/>
  <c r="AE26" i="12"/>
  <c r="AC26" i="12"/>
  <c r="W26" i="12"/>
  <c r="S26" i="12"/>
  <c r="Q26" i="12"/>
  <c r="M26" i="12"/>
  <c r="K26" i="12"/>
  <c r="G26" i="12"/>
  <c r="E26" i="12"/>
  <c r="AZ25" i="12"/>
  <c r="AW25" i="12"/>
  <c r="AU25" i="12"/>
  <c r="AQ25" i="12"/>
  <c r="AO25" i="12"/>
  <c r="AK25" i="12"/>
  <c r="AI25" i="12"/>
  <c r="AE25" i="12"/>
  <c r="AC25" i="12"/>
  <c r="Y25" i="12"/>
  <c r="W25" i="12"/>
  <c r="S25" i="12"/>
  <c r="Q25" i="12"/>
  <c r="G25" i="12"/>
  <c r="E25" i="12"/>
  <c r="AZ24" i="12"/>
  <c r="AW24" i="12"/>
  <c r="AU24" i="12"/>
  <c r="AK24" i="12"/>
  <c r="AI24" i="12"/>
  <c r="AE24" i="12"/>
  <c r="AC24" i="12"/>
  <c r="Y24" i="12"/>
  <c r="W24" i="12"/>
  <c r="M24" i="12"/>
  <c r="K24" i="12"/>
  <c r="G24" i="12"/>
  <c r="E24" i="12"/>
  <c r="AZ23" i="12"/>
  <c r="AW23" i="12"/>
  <c r="AU23" i="12"/>
  <c r="AQ23" i="12"/>
  <c r="AO23" i="12"/>
  <c r="AK23" i="12"/>
  <c r="AI23" i="12"/>
  <c r="AE23" i="12"/>
  <c r="AC23" i="12"/>
  <c r="M23" i="12"/>
  <c r="K23" i="12"/>
  <c r="G23" i="12"/>
  <c r="E23" i="12"/>
  <c r="AZ22" i="12"/>
  <c r="AW22" i="12"/>
  <c r="AU22" i="12"/>
  <c r="AQ22" i="12"/>
  <c r="AO22" i="12"/>
  <c r="AK22" i="12"/>
  <c r="AI22" i="12"/>
  <c r="AE22" i="12"/>
  <c r="AC22" i="12"/>
  <c r="W22" i="12"/>
  <c r="S22" i="12"/>
  <c r="Q22" i="12"/>
  <c r="M22" i="12"/>
  <c r="K22" i="12"/>
  <c r="G22" i="12"/>
  <c r="E22" i="12"/>
  <c r="AZ21" i="12"/>
  <c r="AQ21" i="12"/>
  <c r="AO21" i="12"/>
  <c r="AK21" i="12"/>
  <c r="AI21" i="12"/>
  <c r="AE21" i="12"/>
  <c r="AC21" i="12"/>
  <c r="Y21" i="12"/>
  <c r="W21" i="12"/>
  <c r="S21" i="12"/>
  <c r="Q21" i="12"/>
  <c r="M21" i="12"/>
  <c r="K21" i="12"/>
  <c r="G21" i="12"/>
  <c r="E21" i="12"/>
  <c r="AZ20" i="12"/>
  <c r="AW20" i="12"/>
  <c r="AU20" i="12"/>
  <c r="AK20" i="12"/>
  <c r="AI20" i="12"/>
  <c r="AE20" i="12"/>
  <c r="AC20" i="12"/>
  <c r="Y20" i="12"/>
  <c r="W20" i="12"/>
  <c r="S20" i="12"/>
  <c r="Q20" i="12"/>
  <c r="M20" i="12"/>
  <c r="K20" i="12"/>
  <c r="G20" i="12"/>
  <c r="E20" i="12"/>
  <c r="AZ19" i="12"/>
  <c r="AW19" i="12"/>
  <c r="AU19" i="12"/>
  <c r="AE19" i="12"/>
  <c r="AC19" i="12"/>
  <c r="Y19" i="12"/>
  <c r="W19" i="12"/>
  <c r="S19" i="12"/>
  <c r="Q19" i="12"/>
  <c r="M19" i="12"/>
  <c r="K19" i="12"/>
  <c r="G19" i="12"/>
  <c r="E19" i="12"/>
  <c r="AZ18" i="12"/>
  <c r="AW18" i="12"/>
  <c r="AU18" i="12"/>
  <c r="AQ18" i="12"/>
  <c r="AO18" i="12"/>
  <c r="Y18" i="12"/>
  <c r="W18" i="12"/>
  <c r="S18" i="12"/>
  <c r="Q18" i="12"/>
  <c r="M18" i="12"/>
  <c r="K18" i="12"/>
  <c r="G18" i="12"/>
  <c r="E18" i="12"/>
  <c r="AZ17" i="12"/>
  <c r="AW17" i="12"/>
  <c r="AU17" i="12"/>
  <c r="AE17" i="12"/>
  <c r="AC17" i="12"/>
  <c r="Y17" i="12"/>
  <c r="W17" i="12"/>
  <c r="S17" i="12"/>
  <c r="Q17" i="12"/>
  <c r="M17" i="12"/>
  <c r="K17" i="12"/>
  <c r="G17" i="12"/>
  <c r="E17" i="12"/>
  <c r="AZ16" i="12"/>
  <c r="AW16" i="12"/>
  <c r="AU16" i="12"/>
  <c r="AQ16" i="12"/>
  <c r="AO16" i="12"/>
  <c r="Y16" i="12"/>
  <c r="W16" i="12"/>
  <c r="S16" i="12"/>
  <c r="Q16" i="12"/>
  <c r="M16" i="12"/>
  <c r="K16" i="12"/>
  <c r="G16" i="12"/>
  <c r="E16" i="12"/>
  <c r="AZ14" i="12"/>
  <c r="AW14" i="12"/>
  <c r="AU14" i="12"/>
  <c r="AQ14" i="12"/>
  <c r="AO14" i="12"/>
  <c r="AK14" i="12"/>
  <c r="AI14" i="12"/>
  <c r="AE14" i="12"/>
  <c r="AC14" i="12"/>
  <c r="Y14" i="12"/>
  <c r="W14" i="12"/>
  <c r="S14" i="12"/>
  <c r="Q14" i="12"/>
  <c r="M14" i="12"/>
  <c r="G14" i="12"/>
  <c r="E14" i="12"/>
  <c r="AZ13" i="12"/>
  <c r="AW13" i="12"/>
  <c r="AU13" i="12"/>
  <c r="AQ13" i="12"/>
  <c r="AO13" i="12"/>
  <c r="AK13" i="12"/>
  <c r="AI13" i="12"/>
  <c r="AE13" i="12"/>
  <c r="AC13" i="12"/>
  <c r="Y13" i="12"/>
  <c r="W13" i="12"/>
  <c r="S13" i="12"/>
  <c r="Q13" i="12"/>
  <c r="AZ12" i="12"/>
  <c r="AW12" i="12"/>
  <c r="AU12" i="12"/>
  <c r="AQ12" i="12"/>
  <c r="AO12" i="12"/>
  <c r="AK12" i="12"/>
  <c r="AI12" i="12"/>
  <c r="AE12" i="12"/>
  <c r="AC12" i="12"/>
  <c r="Y12" i="12"/>
  <c r="W12" i="12"/>
  <c r="S12" i="12"/>
  <c r="Q12" i="12"/>
  <c r="M12" i="12"/>
  <c r="K12" i="12"/>
  <c r="AY78" i="12"/>
  <c r="AS78" i="12"/>
  <c r="AM78" i="12"/>
  <c r="AG78" i="12"/>
  <c r="AA78" i="12"/>
  <c r="U78" i="12"/>
  <c r="O78" i="12"/>
  <c r="I78" i="12"/>
  <c r="AY77" i="12"/>
  <c r="AS77" i="12"/>
  <c r="AM77" i="12"/>
  <c r="AG77" i="12"/>
  <c r="AA77" i="12"/>
  <c r="U77" i="12"/>
  <c r="O77" i="12"/>
  <c r="I77" i="12"/>
  <c r="AY76" i="12"/>
  <c r="AS76" i="12"/>
  <c r="AM76" i="12"/>
  <c r="AG76" i="12"/>
  <c r="AA76" i="12"/>
  <c r="U76" i="12"/>
  <c r="O76" i="12"/>
  <c r="I76" i="12"/>
  <c r="AY75" i="12"/>
  <c r="AS75" i="12"/>
  <c r="AM75" i="12"/>
  <c r="AG75" i="12"/>
  <c r="AA75" i="12"/>
  <c r="U75" i="12"/>
  <c r="O75" i="12"/>
  <c r="I75" i="12"/>
  <c r="AY74" i="12"/>
  <c r="AS74" i="12"/>
  <c r="AM74" i="12"/>
  <c r="AG74" i="12"/>
  <c r="AA74" i="12"/>
  <c r="U74" i="12"/>
  <c r="O74" i="12"/>
  <c r="I74" i="12"/>
  <c r="AY73" i="12"/>
  <c r="AS73" i="12"/>
  <c r="AM73" i="12"/>
  <c r="AG73" i="12"/>
  <c r="AA73" i="12"/>
  <c r="U73" i="12"/>
  <c r="O73" i="12"/>
  <c r="I73" i="12"/>
  <c r="AY72" i="12"/>
  <c r="AS72" i="12"/>
  <c r="AM72" i="12"/>
  <c r="AG72" i="12"/>
  <c r="AA72" i="12"/>
  <c r="U72" i="12"/>
  <c r="O72" i="12"/>
  <c r="I72" i="12"/>
  <c r="AY71" i="12"/>
  <c r="AS71" i="12"/>
  <c r="AM71" i="12"/>
  <c r="AG71" i="12"/>
  <c r="AA71" i="12"/>
  <c r="U71" i="12"/>
  <c r="O71" i="12"/>
  <c r="I71" i="12"/>
  <c r="AY70" i="12"/>
  <c r="AS70" i="12"/>
  <c r="AM70" i="12"/>
  <c r="AG70" i="12"/>
  <c r="AA70" i="12"/>
  <c r="U70" i="12"/>
  <c r="O70" i="12"/>
  <c r="I70" i="12"/>
  <c r="AY69" i="12"/>
  <c r="AS69" i="12"/>
  <c r="AM69" i="12"/>
  <c r="AG69" i="12"/>
  <c r="AA69" i="12"/>
  <c r="U69" i="12"/>
  <c r="O69" i="12"/>
  <c r="I69" i="12"/>
  <c r="AY68" i="12"/>
  <c r="AS68" i="12"/>
  <c r="AM68" i="12"/>
  <c r="AG68" i="12"/>
  <c r="AA68" i="12"/>
  <c r="U68" i="12"/>
  <c r="O68" i="12"/>
  <c r="I68" i="12"/>
  <c r="AY67" i="12"/>
  <c r="AY79" i="12" s="1"/>
  <c r="AS67" i="12"/>
  <c r="AM67" i="12"/>
  <c r="AG67" i="12"/>
  <c r="AG79" i="12" s="1"/>
  <c r="AA67" i="12"/>
  <c r="U67" i="12"/>
  <c r="O67" i="12"/>
  <c r="O79" i="12" s="1"/>
  <c r="I67" i="12"/>
  <c r="I79" i="12" s="1"/>
  <c r="AV58" i="12"/>
  <c r="AT58" i="12"/>
  <c r="AP58" i="12"/>
  <c r="AN58" i="12"/>
  <c r="AJ58" i="12"/>
  <c r="AH58" i="12"/>
  <c r="AD58" i="12"/>
  <c r="AB58" i="12"/>
  <c r="X58" i="12"/>
  <c r="V58" i="12"/>
  <c r="BA58" i="12" s="1"/>
  <c r="R58" i="12"/>
  <c r="P58" i="12"/>
  <c r="L58" i="12"/>
  <c r="J58" i="12"/>
  <c r="AZ58" i="12" s="1"/>
  <c r="F58" i="12"/>
  <c r="D58" i="12"/>
  <c r="BE57" i="12"/>
  <c r="BC57" i="12"/>
  <c r="BB57" i="12"/>
  <c r="BA57" i="12"/>
  <c r="AZ57" i="12"/>
  <c r="AW57" i="12"/>
  <c r="AU57" i="12"/>
  <c r="AQ57" i="12"/>
  <c r="AO57" i="12"/>
  <c r="AK57" i="12"/>
  <c r="AK58" i="12" s="1"/>
  <c r="AI57" i="12"/>
  <c r="AE57" i="12"/>
  <c r="AC57" i="12"/>
  <c r="Y57" i="12"/>
  <c r="W57" i="12"/>
  <c r="S57" i="12"/>
  <c r="Q57" i="12"/>
  <c r="M57" i="12"/>
  <c r="M58" i="12" s="1"/>
  <c r="K57" i="12"/>
  <c r="G57" i="12"/>
  <c r="E57" i="12"/>
  <c r="BE56" i="12"/>
  <c r="BC56" i="12"/>
  <c r="BB56" i="12"/>
  <c r="BA56" i="12"/>
  <c r="AZ56" i="12"/>
  <c r="AW56" i="12"/>
  <c r="AU56" i="12"/>
  <c r="AQ56" i="12"/>
  <c r="AO56" i="12"/>
  <c r="AO58" i="12" s="1"/>
  <c r="AK56" i="12"/>
  <c r="AI56" i="12"/>
  <c r="AE56" i="12"/>
  <c r="AC56" i="12"/>
  <c r="AC58" i="12" s="1"/>
  <c r="Y56" i="12"/>
  <c r="W56" i="12"/>
  <c r="S56" i="12"/>
  <c r="Q56" i="12"/>
  <c r="Q58" i="12" s="1"/>
  <c r="M56" i="12"/>
  <c r="K56" i="12"/>
  <c r="G56" i="12"/>
  <c r="E56" i="12"/>
  <c r="BE55" i="12"/>
  <c r="BC55" i="12"/>
  <c r="BB55" i="12"/>
  <c r="BA55" i="12"/>
  <c r="AZ55" i="12"/>
  <c r="AW55" i="12"/>
  <c r="AU55" i="12"/>
  <c r="AQ55" i="12"/>
  <c r="AQ58" i="12" s="1"/>
  <c r="AO55" i="12"/>
  <c r="AK55" i="12"/>
  <c r="AI55" i="12"/>
  <c r="AE55" i="12"/>
  <c r="AE58" i="12" s="1"/>
  <c r="AC55" i="12"/>
  <c r="Y55" i="12"/>
  <c r="W55" i="12"/>
  <c r="S55" i="12"/>
  <c r="S58" i="12" s="1"/>
  <c r="Q55" i="12"/>
  <c r="M55" i="12"/>
  <c r="K55" i="12"/>
  <c r="G55" i="12"/>
  <c r="G58" i="12" s="1"/>
  <c r="E55" i="12"/>
  <c r="AX52" i="12"/>
  <c r="AV52" i="12"/>
  <c r="AT52" i="12"/>
  <c r="AR52" i="12"/>
  <c r="AP52" i="12"/>
  <c r="AN52" i="12"/>
  <c r="AL52" i="12"/>
  <c r="AJ52" i="12"/>
  <c r="AH52" i="12"/>
  <c r="AF52" i="12"/>
  <c r="AD52" i="12"/>
  <c r="AB52" i="12"/>
  <c r="Z52" i="12"/>
  <c r="X52" i="12"/>
  <c r="V52" i="12"/>
  <c r="T52" i="12"/>
  <c r="R52" i="12"/>
  <c r="P52" i="12"/>
  <c r="N52" i="12"/>
  <c r="L52" i="12"/>
  <c r="J52" i="12"/>
  <c r="H52" i="12"/>
  <c r="F52" i="12"/>
  <c r="D52" i="12"/>
  <c r="BE51" i="12"/>
  <c r="BD51" i="12"/>
  <c r="BC51" i="12"/>
  <c r="BB51" i="12"/>
  <c r="BA51" i="12"/>
  <c r="BE44" i="12"/>
  <c r="BD44" i="12"/>
  <c r="BC44" i="12"/>
  <c r="BB44" i="12"/>
  <c r="BA44" i="12"/>
  <c r="BE43" i="12"/>
  <c r="BD43" i="12"/>
  <c r="BC43" i="12"/>
  <c r="BB43" i="12"/>
  <c r="BA43" i="12"/>
  <c r="BE42" i="12"/>
  <c r="BD42" i="12"/>
  <c r="BC42" i="12"/>
  <c r="BB42" i="12"/>
  <c r="BA42" i="12"/>
  <c r="BE41" i="12"/>
  <c r="BD41" i="12"/>
  <c r="BC41" i="12"/>
  <c r="BB41" i="12"/>
  <c r="BA41" i="12"/>
  <c r="BE40" i="12"/>
  <c r="BD40" i="12"/>
  <c r="BC40" i="12"/>
  <c r="BB40" i="12"/>
  <c r="BA40" i="12"/>
  <c r="BE39" i="12"/>
  <c r="BD39" i="12"/>
  <c r="BC39" i="12"/>
  <c r="BB39" i="12"/>
  <c r="BA39" i="12"/>
  <c r="BE38" i="12"/>
  <c r="BD38" i="12"/>
  <c r="BC38" i="12"/>
  <c r="BB38" i="12"/>
  <c r="BA38" i="12"/>
  <c r="BE37" i="12"/>
  <c r="BD37" i="12"/>
  <c r="BC37" i="12"/>
  <c r="BB37" i="12"/>
  <c r="BA37" i="12"/>
  <c r="BE36" i="12"/>
  <c r="BD36" i="12"/>
  <c r="BC36" i="12"/>
  <c r="BB36" i="12"/>
  <c r="BA36" i="12"/>
  <c r="BE35" i="12"/>
  <c r="BD35" i="12"/>
  <c r="BC35" i="12"/>
  <c r="BB35" i="12"/>
  <c r="BE34" i="12"/>
  <c r="BD34" i="12"/>
  <c r="BC34" i="12"/>
  <c r="BB34" i="12"/>
  <c r="BA34" i="12"/>
  <c r="BE33" i="12"/>
  <c r="BD33" i="12"/>
  <c r="BC33" i="12"/>
  <c r="BB33" i="12"/>
  <c r="BA33" i="12"/>
  <c r="BE32" i="12"/>
  <c r="BD32" i="12"/>
  <c r="BC32" i="12"/>
  <c r="BB32" i="12"/>
  <c r="BA32" i="12"/>
  <c r="BE30" i="12"/>
  <c r="BD30" i="12"/>
  <c r="BC30" i="12"/>
  <c r="BB30" i="12"/>
  <c r="BA30" i="12"/>
  <c r="BE29" i="12"/>
  <c r="BD29" i="12"/>
  <c r="BB29" i="12"/>
  <c r="BA29" i="12"/>
  <c r="BE28" i="12"/>
  <c r="BD28" i="12"/>
  <c r="BC28" i="12"/>
  <c r="BB28" i="12"/>
  <c r="BA28" i="12"/>
  <c r="BE27" i="12"/>
  <c r="BD27" i="12"/>
  <c r="BC27" i="12"/>
  <c r="BB27" i="12"/>
  <c r="BA27" i="12"/>
  <c r="BE26" i="12"/>
  <c r="BD26" i="12"/>
  <c r="BC26" i="12"/>
  <c r="BB26" i="12"/>
  <c r="BA26" i="12"/>
  <c r="BE25" i="12"/>
  <c r="BD25" i="12"/>
  <c r="BB25" i="12"/>
  <c r="BE24" i="12"/>
  <c r="BD24" i="12"/>
  <c r="BC24" i="12"/>
  <c r="BB24" i="12"/>
  <c r="BA24" i="12"/>
  <c r="BE23" i="12"/>
  <c r="BD23" i="12"/>
  <c r="BC23" i="12"/>
  <c r="BB23" i="12"/>
  <c r="BA23" i="12"/>
  <c r="BE22" i="12"/>
  <c r="BD22" i="12"/>
  <c r="BC22" i="12"/>
  <c r="BB22" i="12"/>
  <c r="BA22" i="12"/>
  <c r="BE21" i="12"/>
  <c r="BD21" i="12"/>
  <c r="BB21" i="12"/>
  <c r="BE20" i="12"/>
  <c r="BD20" i="12"/>
  <c r="BC20" i="12"/>
  <c r="BB20" i="12"/>
  <c r="BA20" i="12"/>
  <c r="BE19" i="12"/>
  <c r="BD19" i="12"/>
  <c r="BC19" i="12"/>
  <c r="BB19" i="12"/>
  <c r="BA19" i="12"/>
  <c r="BE18" i="12"/>
  <c r="BD18" i="12"/>
  <c r="BC18" i="12"/>
  <c r="BB18" i="12"/>
  <c r="BA18" i="12"/>
  <c r="BE17" i="12"/>
  <c r="BD17" i="12"/>
  <c r="BC17" i="12"/>
  <c r="BB17" i="12"/>
  <c r="BA17" i="12"/>
  <c r="BE16" i="12"/>
  <c r="BD16" i="12"/>
  <c r="BC16" i="12"/>
  <c r="BB16" i="12"/>
  <c r="BA16" i="12"/>
  <c r="BE14" i="12"/>
  <c r="BD14" i="12"/>
  <c r="BC14" i="12"/>
  <c r="BB14" i="12"/>
  <c r="BA14" i="12"/>
  <c r="BE13" i="12"/>
  <c r="BD13" i="12"/>
  <c r="BB13" i="12"/>
  <c r="BE12" i="12"/>
  <c r="BD12" i="12"/>
  <c r="BB12" i="12"/>
  <c r="BE86" i="7"/>
  <c r="BD86" i="7"/>
  <c r="BB86" i="7"/>
  <c r="BA86" i="7"/>
  <c r="AZ86" i="7"/>
  <c r="BE85" i="7"/>
  <c r="BD85" i="7"/>
  <c r="BC85" i="7"/>
  <c r="BB85" i="7"/>
  <c r="BA85" i="7"/>
  <c r="AZ85" i="7"/>
  <c r="BE84" i="7"/>
  <c r="BD84" i="7"/>
  <c r="BC84" i="7"/>
  <c r="BB84" i="7"/>
  <c r="BA84" i="7"/>
  <c r="AZ84" i="7"/>
  <c r="BE44" i="10"/>
  <c r="BD44" i="10"/>
  <c r="BC44" i="10"/>
  <c r="BB44" i="10"/>
  <c r="BA44" i="10"/>
  <c r="AZ44" i="10"/>
  <c r="BE43" i="10"/>
  <c r="BD43" i="10"/>
  <c r="BC43" i="10"/>
  <c r="BB43" i="10"/>
  <c r="BA43" i="10"/>
  <c r="AZ43" i="10"/>
  <c r="BE42" i="10"/>
  <c r="BD42" i="10"/>
  <c r="BC42" i="10"/>
  <c r="BB42" i="10"/>
  <c r="BA42" i="10"/>
  <c r="AZ42" i="10"/>
  <c r="BE41" i="10"/>
  <c r="BD41" i="10"/>
  <c r="BC41" i="10"/>
  <c r="BB41" i="10"/>
  <c r="BA41" i="10"/>
  <c r="AZ41" i="10"/>
  <c r="BE40" i="10"/>
  <c r="BD40" i="10"/>
  <c r="BB40" i="10"/>
  <c r="AZ40" i="10"/>
  <c r="BE39" i="10"/>
  <c r="BD39" i="10"/>
  <c r="BC39" i="10"/>
  <c r="BB39" i="10"/>
  <c r="BA39" i="10"/>
  <c r="AZ39" i="10"/>
  <c r="AK45" i="10"/>
  <c r="AC45" i="10"/>
  <c r="Y45" i="10"/>
  <c r="W45" i="10"/>
  <c r="M45" i="10"/>
  <c r="K45" i="10"/>
  <c r="E45" i="10"/>
  <c r="AW42" i="10"/>
  <c r="AU42" i="10"/>
  <c r="AK42" i="10"/>
  <c r="AI42" i="10"/>
  <c r="AE42" i="10"/>
  <c r="AC42" i="10"/>
  <c r="S42" i="10"/>
  <c r="Q42" i="10"/>
  <c r="M42" i="10"/>
  <c r="K42" i="10"/>
  <c r="G42" i="10"/>
  <c r="E42" i="10"/>
  <c r="AW41" i="10"/>
  <c r="AU41" i="10"/>
  <c r="AE41" i="10"/>
  <c r="Y41" i="10"/>
  <c r="W41" i="10"/>
  <c r="S41" i="10"/>
  <c r="Q41" i="10"/>
  <c r="M41" i="10"/>
  <c r="K41" i="10"/>
  <c r="G41" i="10"/>
  <c r="E41" i="10"/>
  <c r="AQ40" i="10"/>
  <c r="AO40" i="10"/>
  <c r="AK40" i="10"/>
  <c r="Y40" i="10"/>
  <c r="W40" i="10"/>
  <c r="AE38" i="10"/>
  <c r="AC38" i="10"/>
  <c r="Y38" i="10"/>
  <c r="W38" i="10"/>
  <c r="S38" i="10"/>
  <c r="Q38" i="10"/>
  <c r="M38" i="10"/>
  <c r="K38" i="10"/>
  <c r="AW37" i="10"/>
  <c r="AU37" i="10"/>
  <c r="AQ37" i="10"/>
  <c r="AO37" i="10"/>
  <c r="Y37" i="10"/>
  <c r="W37" i="10"/>
  <c r="S37" i="10"/>
  <c r="Q37" i="10"/>
  <c r="M37" i="10"/>
  <c r="K37" i="10"/>
  <c r="G37" i="10"/>
  <c r="E37" i="10"/>
  <c r="AW36" i="10"/>
  <c r="AU36" i="10"/>
  <c r="AK36" i="10"/>
  <c r="AI36" i="10"/>
  <c r="AE36" i="10"/>
  <c r="AC36" i="10"/>
  <c r="S36" i="10"/>
  <c r="Q36" i="10"/>
  <c r="M36" i="10"/>
  <c r="K36" i="10"/>
  <c r="G36" i="10"/>
  <c r="E36" i="10"/>
  <c r="AW35" i="10"/>
  <c r="AU35" i="10"/>
  <c r="AQ35" i="10"/>
  <c r="AO35" i="10"/>
  <c r="AK35" i="10"/>
  <c r="AI35" i="10"/>
  <c r="Y35" i="10"/>
  <c r="W35" i="10"/>
  <c r="M35" i="10"/>
  <c r="K35" i="10"/>
  <c r="G35" i="10"/>
  <c r="E35" i="10"/>
  <c r="AW34" i="10"/>
  <c r="AU34" i="10"/>
  <c r="AQ34" i="10"/>
  <c r="AO34" i="10"/>
  <c r="AK34" i="10"/>
  <c r="AI34" i="10"/>
  <c r="AE34" i="10"/>
  <c r="AC34" i="10"/>
  <c r="S34" i="10"/>
  <c r="Q34" i="10"/>
  <c r="G34" i="10"/>
  <c r="E34" i="10"/>
  <c r="AW33" i="10"/>
  <c r="AU33" i="10"/>
  <c r="AQ33" i="10"/>
  <c r="AO33" i="10"/>
  <c r="AK33" i="10"/>
  <c r="AI33" i="10"/>
  <c r="AE33" i="10"/>
  <c r="AC33" i="10"/>
  <c r="Y33" i="10"/>
  <c r="W33" i="10"/>
  <c r="S33" i="10"/>
  <c r="Q33" i="10"/>
  <c r="G33" i="10"/>
  <c r="E33" i="10"/>
  <c r="AW32" i="10"/>
  <c r="AU32" i="10"/>
  <c r="AC32" i="10"/>
  <c r="Y32" i="10"/>
  <c r="W32" i="10"/>
  <c r="E32" i="10"/>
  <c r="AW30" i="10"/>
  <c r="AU30" i="10"/>
  <c r="AQ30" i="10"/>
  <c r="AO30" i="10"/>
  <c r="AK30" i="10"/>
  <c r="AI30" i="10"/>
  <c r="AE30" i="10"/>
  <c r="AC30" i="10"/>
  <c r="Y30" i="10"/>
  <c r="W30" i="10"/>
  <c r="S30" i="10"/>
  <c r="Q30" i="10"/>
  <c r="G30" i="10"/>
  <c r="E30" i="10"/>
  <c r="AU29" i="10"/>
  <c r="AQ29" i="10"/>
  <c r="AO29" i="10"/>
  <c r="AK29" i="10"/>
  <c r="AI29" i="10"/>
  <c r="AE29" i="10"/>
  <c r="AC29" i="10"/>
  <c r="Y29" i="10"/>
  <c r="W29" i="10"/>
  <c r="S29" i="10"/>
  <c r="Q29" i="10"/>
  <c r="M29" i="10"/>
  <c r="K29" i="10"/>
  <c r="G29" i="10"/>
  <c r="E29" i="10"/>
  <c r="AW28" i="10"/>
  <c r="AU28" i="10"/>
  <c r="AQ28" i="10"/>
  <c r="AO28" i="10"/>
  <c r="AI28" i="10"/>
  <c r="AE28" i="10"/>
  <c r="AC28" i="10"/>
  <c r="Y28" i="10"/>
  <c r="W28" i="10"/>
  <c r="S28" i="10"/>
  <c r="Q28" i="10"/>
  <c r="M28" i="10"/>
  <c r="K28" i="10"/>
  <c r="G28" i="10"/>
  <c r="E28" i="10"/>
  <c r="AW27" i="10"/>
  <c r="AU27" i="10"/>
  <c r="AQ27" i="10"/>
  <c r="AO27" i="10"/>
  <c r="AK27" i="10"/>
  <c r="AI27" i="10"/>
  <c r="AC27" i="10"/>
  <c r="Y27" i="10"/>
  <c r="W27" i="10"/>
  <c r="S27" i="10"/>
  <c r="Q27" i="10"/>
  <c r="M27" i="10"/>
  <c r="K27" i="10"/>
  <c r="G27" i="10"/>
  <c r="E27" i="10"/>
  <c r="AW26" i="10"/>
  <c r="AU26" i="10"/>
  <c r="AQ26" i="10"/>
  <c r="AO26" i="10"/>
  <c r="AK26" i="10"/>
  <c r="AI26" i="10"/>
  <c r="AE26" i="10"/>
  <c r="AC26" i="10"/>
  <c r="W26" i="10"/>
  <c r="S26" i="10"/>
  <c r="Q26" i="10"/>
  <c r="M26" i="10"/>
  <c r="K26" i="10"/>
  <c r="G26" i="10"/>
  <c r="E26" i="10"/>
  <c r="AW25" i="10"/>
  <c r="AU25" i="10"/>
  <c r="AQ25" i="10"/>
  <c r="AO25" i="10"/>
  <c r="AK25" i="10"/>
  <c r="AI25" i="10"/>
  <c r="AE25" i="10"/>
  <c r="AC25" i="10"/>
  <c r="Y25" i="10"/>
  <c r="W25" i="10"/>
  <c r="S25" i="10"/>
  <c r="Q25" i="10"/>
  <c r="G25" i="10"/>
  <c r="E25" i="10"/>
  <c r="AW24" i="10"/>
  <c r="AU24" i="10"/>
  <c r="AK24" i="10"/>
  <c r="AI24" i="10"/>
  <c r="AE24" i="10"/>
  <c r="AC24" i="10"/>
  <c r="Y24" i="10"/>
  <c r="W24" i="10"/>
  <c r="M24" i="10"/>
  <c r="K24" i="10"/>
  <c r="G24" i="10"/>
  <c r="E24" i="10"/>
  <c r="AW23" i="10"/>
  <c r="AU23" i="10"/>
  <c r="AQ23" i="10"/>
  <c r="AO23" i="10"/>
  <c r="AK23" i="10"/>
  <c r="AI23" i="10"/>
  <c r="AE23" i="10"/>
  <c r="AC23" i="10"/>
  <c r="M23" i="10"/>
  <c r="K23" i="10"/>
  <c r="G23" i="10"/>
  <c r="E23" i="10"/>
  <c r="E47" i="10" s="1"/>
  <c r="AW22" i="10"/>
  <c r="AU22" i="10"/>
  <c r="AQ22" i="10"/>
  <c r="AO22" i="10"/>
  <c r="AK22" i="10"/>
  <c r="AI22" i="10"/>
  <c r="AE22" i="10"/>
  <c r="AC22" i="10"/>
  <c r="W22" i="10"/>
  <c r="S22" i="10"/>
  <c r="Q22" i="10"/>
  <c r="M22" i="10"/>
  <c r="K22" i="10"/>
  <c r="G22" i="10"/>
  <c r="E22" i="10"/>
  <c r="AQ21" i="10"/>
  <c r="AO21" i="10"/>
  <c r="AK21" i="10"/>
  <c r="AI21" i="10"/>
  <c r="AE21" i="10"/>
  <c r="AC21" i="10"/>
  <c r="Y21" i="10"/>
  <c r="W21" i="10"/>
  <c r="S21" i="10"/>
  <c r="Q21" i="10"/>
  <c r="M21" i="10"/>
  <c r="K21" i="10"/>
  <c r="G21" i="10"/>
  <c r="E21" i="10"/>
  <c r="AW20" i="10"/>
  <c r="AU20" i="10"/>
  <c r="AK20" i="10"/>
  <c r="AI20" i="10"/>
  <c r="AE20" i="10"/>
  <c r="AC20" i="10"/>
  <c r="Y20" i="10"/>
  <c r="W20" i="10"/>
  <c r="S20" i="10"/>
  <c r="Q20" i="10"/>
  <c r="M20" i="10"/>
  <c r="K20" i="10"/>
  <c r="G20" i="10"/>
  <c r="E20" i="10"/>
  <c r="AW19" i="10"/>
  <c r="AU19" i="10"/>
  <c r="AE19" i="10"/>
  <c r="AC19" i="10"/>
  <c r="Y19" i="10"/>
  <c r="W19" i="10"/>
  <c r="S19" i="10"/>
  <c r="Q19" i="10"/>
  <c r="M19" i="10"/>
  <c r="K19" i="10"/>
  <c r="G19" i="10"/>
  <c r="E19" i="10"/>
  <c r="AW18" i="10"/>
  <c r="AU18" i="10"/>
  <c r="AQ18" i="10"/>
  <c r="AO18" i="10"/>
  <c r="Y18" i="10"/>
  <c r="W18" i="10"/>
  <c r="S18" i="10"/>
  <c r="Q18" i="10"/>
  <c r="M18" i="10"/>
  <c r="K18" i="10"/>
  <c r="G18" i="10"/>
  <c r="E18" i="10"/>
  <c r="AW17" i="10"/>
  <c r="AU17" i="10"/>
  <c r="AE17" i="10"/>
  <c r="AC17" i="10"/>
  <c r="Y17" i="10"/>
  <c r="W17" i="10"/>
  <c r="S17" i="10"/>
  <c r="Q17" i="10"/>
  <c r="M17" i="10"/>
  <c r="K17" i="10"/>
  <c r="G17" i="10"/>
  <c r="E17" i="10"/>
  <c r="AW15" i="10"/>
  <c r="AU15" i="10"/>
  <c r="AQ15" i="10"/>
  <c r="AO15" i="10"/>
  <c r="AK15" i="10"/>
  <c r="AI15" i="10"/>
  <c r="AE15" i="10"/>
  <c r="AC15" i="10"/>
  <c r="Y15" i="10"/>
  <c r="W15" i="10"/>
  <c r="S15" i="10"/>
  <c r="Q15" i="10"/>
  <c r="M15" i="10"/>
  <c r="G15" i="10"/>
  <c r="E15" i="10"/>
  <c r="AW13" i="10"/>
  <c r="AU13" i="10"/>
  <c r="AQ13" i="10"/>
  <c r="AO13" i="10"/>
  <c r="AK13" i="10"/>
  <c r="AI13" i="10"/>
  <c r="AE13" i="10"/>
  <c r="AC13" i="10"/>
  <c r="Y13" i="10"/>
  <c r="W13" i="10"/>
  <c r="S13" i="10"/>
  <c r="Q13" i="10"/>
  <c r="AW12" i="10"/>
  <c r="AU12" i="10"/>
  <c r="AQ12" i="10"/>
  <c r="AO12" i="10"/>
  <c r="AK12" i="10"/>
  <c r="AI12" i="10"/>
  <c r="AE12" i="10"/>
  <c r="AC12" i="10"/>
  <c r="Y12" i="10"/>
  <c r="W12" i="10"/>
  <c r="S12" i="10"/>
  <c r="Q12" i="10"/>
  <c r="M12" i="10"/>
  <c r="K12" i="10"/>
  <c r="K58" i="12"/>
  <c r="W58" i="12"/>
  <c r="AI58" i="12"/>
  <c r="AU58" i="12"/>
  <c r="E58" i="12"/>
  <c r="BB58" i="12"/>
  <c r="Y58" i="12"/>
  <c r="AW58" i="12"/>
  <c r="AW52" i="12"/>
  <c r="BC58" i="12"/>
  <c r="AU86" i="7"/>
  <c r="AQ86" i="7"/>
  <c r="AO86" i="7"/>
  <c r="AK86" i="7"/>
  <c r="AI86" i="7"/>
  <c r="AE86" i="7"/>
  <c r="AC86" i="7"/>
  <c r="Y86" i="7"/>
  <c r="W86" i="7"/>
  <c r="S86" i="7"/>
  <c r="Q86" i="7"/>
  <c r="M86" i="7"/>
  <c r="K86" i="7"/>
  <c r="G86" i="7"/>
  <c r="E86" i="7"/>
  <c r="AW85" i="7"/>
  <c r="AU85" i="7"/>
  <c r="AO85" i="7"/>
  <c r="AK85" i="7"/>
  <c r="AI85" i="7"/>
  <c r="AE85" i="7"/>
  <c r="AC85" i="7"/>
  <c r="Y85" i="7"/>
  <c r="W85" i="7"/>
  <c r="S85" i="7"/>
  <c r="Q85" i="7"/>
  <c r="M85" i="7"/>
  <c r="K85" i="7"/>
  <c r="G85" i="7"/>
  <c r="E85" i="7"/>
  <c r="AW84" i="7"/>
  <c r="AU84" i="7"/>
  <c r="AQ84" i="7"/>
  <c r="AO84" i="7"/>
  <c r="AE84" i="7"/>
  <c r="AC84" i="7"/>
  <c r="Y84" i="7"/>
  <c r="W84" i="7"/>
  <c r="S84" i="7"/>
  <c r="Q84" i="7"/>
  <c r="M84" i="7"/>
  <c r="K84" i="7"/>
  <c r="G84" i="7"/>
  <c r="E84" i="7"/>
  <c r="AK77" i="7"/>
  <c r="AI77" i="7"/>
  <c r="AE77" i="7"/>
  <c r="AC77" i="7"/>
  <c r="S77" i="7"/>
  <c r="Q77" i="7"/>
  <c r="M77" i="7"/>
  <c r="K77" i="7"/>
  <c r="G77" i="7"/>
  <c r="E77" i="7"/>
  <c r="AW76" i="7"/>
  <c r="AU76" i="7"/>
  <c r="AE76" i="7"/>
  <c r="AC76" i="7"/>
  <c r="Y76" i="7"/>
  <c r="W76" i="7"/>
  <c r="S76" i="7"/>
  <c r="Q76" i="7"/>
  <c r="M76" i="7"/>
  <c r="K76" i="7"/>
  <c r="G76" i="7"/>
  <c r="E76" i="7"/>
  <c r="AW75" i="7"/>
  <c r="AU75" i="7"/>
  <c r="AQ75" i="7"/>
  <c r="AO75" i="7"/>
  <c r="Y75" i="7"/>
  <c r="W75" i="7"/>
  <c r="S75" i="7"/>
  <c r="Q75" i="7"/>
  <c r="M75" i="7"/>
  <c r="K75" i="7"/>
  <c r="G75" i="7"/>
  <c r="E75" i="7"/>
  <c r="AK74" i="7"/>
  <c r="AI74" i="7"/>
  <c r="S74" i="7"/>
  <c r="Q74" i="7"/>
  <c r="M74" i="7"/>
  <c r="K74" i="7"/>
  <c r="G74" i="7"/>
  <c r="E74" i="7"/>
  <c r="AU73" i="7"/>
  <c r="AQ73" i="7"/>
  <c r="AO73" i="7"/>
  <c r="AK73" i="7"/>
  <c r="AI73" i="7"/>
  <c r="AE73" i="7"/>
  <c r="AC73" i="7"/>
  <c r="Y73" i="7"/>
  <c r="W73" i="7"/>
  <c r="S73" i="7"/>
  <c r="Q73" i="7"/>
  <c r="M73" i="7"/>
  <c r="K73" i="7"/>
  <c r="G73" i="7"/>
  <c r="E73" i="7"/>
  <c r="AW72" i="7"/>
  <c r="AU72" i="7"/>
  <c r="AO72" i="7"/>
  <c r="AK72" i="7"/>
  <c r="AI72" i="7"/>
  <c r="AE72" i="7"/>
  <c r="AC72" i="7"/>
  <c r="Y72" i="7"/>
  <c r="W72" i="7"/>
  <c r="S72" i="7"/>
  <c r="Q72" i="7"/>
  <c r="M72" i="7"/>
  <c r="K72" i="7"/>
  <c r="G72" i="7"/>
  <c r="E72" i="7"/>
  <c r="AW71" i="7"/>
  <c r="AU71" i="7"/>
  <c r="AQ71" i="7"/>
  <c r="AO71" i="7"/>
  <c r="AI71" i="7"/>
  <c r="AE71" i="7"/>
  <c r="AC71" i="7"/>
  <c r="Y71" i="7"/>
  <c r="W71" i="7"/>
  <c r="S71" i="7"/>
  <c r="Q71" i="7"/>
  <c r="M71" i="7"/>
  <c r="K71" i="7"/>
  <c r="G71" i="7"/>
  <c r="E71" i="7"/>
  <c r="AW70" i="7"/>
  <c r="AU70" i="7"/>
  <c r="AQ70" i="7"/>
  <c r="AO70" i="7"/>
  <c r="AK70" i="7"/>
  <c r="AI70" i="7"/>
  <c r="AC70" i="7"/>
  <c r="Y70" i="7"/>
  <c r="W70" i="7"/>
  <c r="S70" i="7"/>
  <c r="Q70" i="7"/>
  <c r="M70" i="7"/>
  <c r="K70" i="7"/>
  <c r="G70" i="7"/>
  <c r="E70" i="7"/>
  <c r="AW69" i="7"/>
  <c r="AU69" i="7"/>
  <c r="AQ69" i="7"/>
  <c r="AO69" i="7"/>
  <c r="AK69" i="7"/>
  <c r="AI69" i="7"/>
  <c r="AE69" i="7"/>
  <c r="AC69" i="7"/>
  <c r="W69" i="7"/>
  <c r="S69" i="7"/>
  <c r="Q69" i="7"/>
  <c r="M69" i="7"/>
  <c r="K69" i="7"/>
  <c r="G69" i="7"/>
  <c r="E69" i="7"/>
  <c r="AW68" i="7"/>
  <c r="AU68" i="7"/>
  <c r="AQ68" i="7"/>
  <c r="AO68" i="7"/>
  <c r="AK68" i="7"/>
  <c r="AI68" i="7"/>
  <c r="AE68" i="7"/>
  <c r="AC68" i="7"/>
  <c r="Y68" i="7"/>
  <c r="W68" i="7"/>
  <c r="Q68" i="7"/>
  <c r="M68" i="7"/>
  <c r="K68" i="7"/>
  <c r="G68" i="7"/>
  <c r="E68" i="7"/>
  <c r="AW67" i="7"/>
  <c r="AU67" i="7"/>
  <c r="AQ67" i="7"/>
  <c r="AO67" i="7"/>
  <c r="AK67" i="7"/>
  <c r="AI67" i="7"/>
  <c r="AE67" i="7"/>
  <c r="AC67" i="7"/>
  <c r="Y67" i="7"/>
  <c r="W67" i="7"/>
  <c r="S67" i="7"/>
  <c r="Q67" i="7"/>
  <c r="K67" i="7"/>
  <c r="G67" i="7"/>
  <c r="E67" i="7"/>
  <c r="AW66" i="7"/>
  <c r="AU66" i="7"/>
  <c r="AQ66" i="7"/>
  <c r="AO66" i="7"/>
  <c r="AK66" i="7"/>
  <c r="AI66" i="7"/>
  <c r="AE66" i="7"/>
  <c r="AC66" i="7"/>
  <c r="Y66" i="7"/>
  <c r="W66" i="7"/>
  <c r="G66" i="7"/>
  <c r="E66" i="7"/>
  <c r="AW65" i="7"/>
  <c r="AU65" i="7"/>
  <c r="AQ65" i="7"/>
  <c r="AO65" i="7"/>
  <c r="AK65" i="7"/>
  <c r="AI65" i="7"/>
  <c r="AE65" i="7"/>
  <c r="AC65" i="7"/>
  <c r="W65" i="7"/>
  <c r="S65" i="7"/>
  <c r="Q65" i="7"/>
  <c r="M65" i="7"/>
  <c r="K65" i="7"/>
  <c r="G65" i="7"/>
  <c r="E65" i="7"/>
  <c r="AW64" i="7"/>
  <c r="AU64" i="7"/>
  <c r="AQ64" i="7"/>
  <c r="AO64" i="7"/>
  <c r="AK64" i="7"/>
  <c r="AI64" i="7"/>
  <c r="AE64" i="7"/>
  <c r="AC64" i="7"/>
  <c r="Y64" i="7"/>
  <c r="W64" i="7"/>
  <c r="Q64" i="7"/>
  <c r="M64" i="7"/>
  <c r="K64" i="7"/>
  <c r="G64" i="7"/>
  <c r="E64" i="7"/>
  <c r="AW63" i="7"/>
  <c r="AU63" i="7"/>
  <c r="AQ63" i="7"/>
  <c r="AO63" i="7"/>
  <c r="AK63" i="7"/>
  <c r="AI63" i="7"/>
  <c r="AE63" i="7"/>
  <c r="AC63" i="7"/>
  <c r="Y63" i="7"/>
  <c r="W63" i="7"/>
  <c r="S63" i="7"/>
  <c r="Q63" i="7"/>
  <c r="K63" i="7"/>
  <c r="G63" i="7"/>
  <c r="E63" i="7"/>
  <c r="AW61" i="7"/>
  <c r="AU61" i="7"/>
  <c r="AQ61" i="7"/>
  <c r="AO61" i="7"/>
  <c r="Y61" i="7"/>
  <c r="W61" i="7"/>
  <c r="S61" i="7"/>
  <c r="Q61" i="7"/>
  <c r="M61" i="7"/>
  <c r="K61" i="7"/>
  <c r="G61" i="7"/>
  <c r="E61" i="7"/>
  <c r="AW60" i="7"/>
  <c r="AU60" i="7"/>
  <c r="AQ60" i="7"/>
  <c r="AO60" i="7"/>
  <c r="Y60" i="7"/>
  <c r="W60" i="7"/>
  <c r="S60" i="7"/>
  <c r="Q60" i="7"/>
  <c r="M60" i="7"/>
  <c r="K60" i="7"/>
  <c r="G60" i="7"/>
  <c r="E60" i="7"/>
  <c r="AW58" i="7"/>
  <c r="AU58" i="7"/>
  <c r="AQ58" i="7"/>
  <c r="AO58" i="7"/>
  <c r="W58" i="7"/>
  <c r="M58" i="7"/>
  <c r="K58" i="7"/>
  <c r="G58" i="7"/>
  <c r="E58" i="7"/>
  <c r="AW57" i="7"/>
  <c r="AU57" i="7"/>
  <c r="AQ57" i="7"/>
  <c r="AO57" i="7"/>
  <c r="AK57" i="7"/>
  <c r="AI57" i="7"/>
  <c r="AE57" i="7"/>
  <c r="AC57" i="7"/>
  <c r="W57" i="7"/>
  <c r="S57" i="7"/>
  <c r="Q57" i="7"/>
  <c r="M57" i="7"/>
  <c r="K57" i="7"/>
  <c r="G57" i="7"/>
  <c r="E57" i="7"/>
  <c r="AU56" i="7"/>
  <c r="AQ56" i="7"/>
  <c r="AO56" i="7"/>
  <c r="AK56" i="7"/>
  <c r="AI56" i="7"/>
  <c r="AE56" i="7"/>
  <c r="AC56" i="7"/>
  <c r="Y56" i="7"/>
  <c r="W56" i="7"/>
  <c r="S56" i="7"/>
  <c r="Q56" i="7"/>
  <c r="M56" i="7"/>
  <c r="K56" i="7"/>
  <c r="G56" i="7"/>
  <c r="E56" i="7"/>
  <c r="AW55" i="7"/>
  <c r="AU55" i="7"/>
  <c r="AQ55" i="7"/>
  <c r="AO55" i="7"/>
  <c r="AK55" i="7"/>
  <c r="AI55" i="7"/>
  <c r="AE55" i="7"/>
  <c r="AC55" i="7"/>
  <c r="S55" i="7"/>
  <c r="Q55" i="7"/>
  <c r="M55" i="7"/>
  <c r="K55" i="7"/>
  <c r="G55" i="7"/>
  <c r="E55" i="7"/>
  <c r="AW54" i="7"/>
  <c r="AU54" i="7"/>
  <c r="AQ54" i="7"/>
  <c r="AO54" i="7"/>
  <c r="AK54" i="7"/>
  <c r="AI54" i="7"/>
  <c r="AE54" i="7"/>
  <c r="AC54" i="7"/>
  <c r="Y54" i="7"/>
  <c r="W54" i="7"/>
  <c r="M54" i="7"/>
  <c r="K54" i="7"/>
  <c r="G54" i="7"/>
  <c r="E54" i="7"/>
  <c r="AW53" i="7"/>
  <c r="AU53" i="7"/>
  <c r="AQ53" i="7"/>
  <c r="AO53" i="7"/>
  <c r="AE53" i="7"/>
  <c r="AC53" i="7"/>
  <c r="Y53" i="7"/>
  <c r="W53" i="7"/>
  <c r="S53" i="7"/>
  <c r="Q53" i="7"/>
  <c r="M53" i="7"/>
  <c r="K53" i="7"/>
  <c r="G53" i="7"/>
  <c r="E53" i="7"/>
  <c r="AW52" i="7"/>
  <c r="AU52" i="7"/>
  <c r="AQ52" i="7"/>
  <c r="AO52" i="7"/>
  <c r="AK52" i="7"/>
  <c r="AI52" i="7"/>
  <c r="Y52" i="7"/>
  <c r="W52" i="7"/>
  <c r="S52" i="7"/>
  <c r="Q52" i="7"/>
  <c r="M52" i="7"/>
  <c r="K52" i="7"/>
  <c r="G52" i="7"/>
  <c r="E52" i="7"/>
  <c r="AU51" i="7"/>
  <c r="AQ51" i="7"/>
  <c r="AO51" i="7"/>
  <c r="AK51" i="7"/>
  <c r="AI51" i="7"/>
  <c r="AE51" i="7"/>
  <c r="AC51" i="7"/>
  <c r="Y51" i="7"/>
  <c r="W51" i="7"/>
  <c r="S51" i="7"/>
  <c r="Q51" i="7"/>
  <c r="M51" i="7"/>
  <c r="K51" i="7"/>
  <c r="G51" i="7"/>
  <c r="E51" i="7"/>
  <c r="AW50" i="7"/>
  <c r="AU50" i="7"/>
  <c r="AQ50" i="7"/>
  <c r="AO50" i="7"/>
  <c r="AK50" i="7"/>
  <c r="AI50" i="7"/>
  <c r="AE50" i="7"/>
  <c r="AC50" i="7"/>
  <c r="Y50" i="7"/>
  <c r="W50" i="7"/>
  <c r="M50" i="7"/>
  <c r="K50" i="7"/>
  <c r="G50" i="7"/>
  <c r="E50" i="7"/>
  <c r="AW49" i="7"/>
  <c r="AU49" i="7"/>
  <c r="AQ49" i="7"/>
  <c r="AO49" i="7"/>
  <c r="AK49" i="7"/>
  <c r="AI49" i="7"/>
  <c r="AE49" i="7"/>
  <c r="AC49" i="7"/>
  <c r="Y49" i="7"/>
  <c r="W49" i="7"/>
  <c r="S49" i="7"/>
  <c r="Q49" i="7"/>
  <c r="G49" i="7"/>
  <c r="E49" i="7"/>
  <c r="AU48" i="7"/>
  <c r="AQ48" i="7"/>
  <c r="AO48" i="7"/>
  <c r="AK48" i="7"/>
  <c r="AI48" i="7"/>
  <c r="AE48" i="7"/>
  <c r="AC48" i="7"/>
  <c r="Y48" i="7"/>
  <c r="W48" i="7"/>
  <c r="S48" i="7"/>
  <c r="Q48" i="7"/>
  <c r="M48" i="7"/>
  <c r="K48" i="7"/>
  <c r="G48" i="7"/>
  <c r="E48" i="7"/>
  <c r="AW47" i="7"/>
  <c r="AU47" i="7"/>
  <c r="AO47" i="7"/>
  <c r="AK47" i="7"/>
  <c r="AI47" i="7"/>
  <c r="AE47" i="7"/>
  <c r="AC47" i="7"/>
  <c r="Y47" i="7"/>
  <c r="W47" i="7"/>
  <c r="S47" i="7"/>
  <c r="Q47" i="7"/>
  <c r="M47" i="7"/>
  <c r="K47" i="7"/>
  <c r="G47" i="7"/>
  <c r="E47" i="7"/>
  <c r="AW46" i="7"/>
  <c r="AU46" i="7"/>
  <c r="AQ46" i="7"/>
  <c r="AO46" i="7"/>
  <c r="AE46" i="7"/>
  <c r="AC46" i="7"/>
  <c r="Y46" i="7"/>
  <c r="W46" i="7"/>
  <c r="S46" i="7"/>
  <c r="Q46" i="7"/>
  <c r="M46" i="7"/>
  <c r="K46" i="7"/>
  <c r="G46" i="7"/>
  <c r="E46" i="7"/>
  <c r="AW45" i="7"/>
  <c r="AU45" i="7"/>
  <c r="AQ45" i="7"/>
  <c r="AO45" i="7"/>
  <c r="AK45" i="7"/>
  <c r="AI45" i="7"/>
  <c r="Y45" i="7"/>
  <c r="W45" i="7"/>
  <c r="S45" i="7"/>
  <c r="Q45" i="7"/>
  <c r="M45" i="7"/>
  <c r="K45" i="7"/>
  <c r="G45" i="7"/>
  <c r="E45" i="7"/>
  <c r="AW44" i="7"/>
  <c r="AU44" i="7"/>
  <c r="AQ44" i="7"/>
  <c r="AO44" i="7"/>
  <c r="AK44" i="7"/>
  <c r="AI44" i="7"/>
  <c r="AE44" i="7"/>
  <c r="AC44" i="7"/>
  <c r="S44" i="7"/>
  <c r="Q44" i="7"/>
  <c r="M44" i="7"/>
  <c r="K44" i="7"/>
  <c r="G44" i="7"/>
  <c r="E44" i="7"/>
  <c r="AW43" i="7"/>
  <c r="AU43" i="7"/>
  <c r="AQ43" i="7"/>
  <c r="AO43" i="7"/>
  <c r="AK43" i="7"/>
  <c r="AI43" i="7"/>
  <c r="AE43" i="7"/>
  <c r="AC43" i="7"/>
  <c r="Y43" i="7"/>
  <c r="W43" i="7"/>
  <c r="M43" i="7"/>
  <c r="K43" i="7"/>
  <c r="G43" i="7"/>
  <c r="E43" i="7"/>
  <c r="AW42" i="7"/>
  <c r="AU42" i="7"/>
  <c r="AQ42" i="7"/>
  <c r="AO42" i="7"/>
  <c r="AK42" i="7"/>
  <c r="AI42" i="7"/>
  <c r="AE42" i="7"/>
  <c r="AC42" i="7"/>
  <c r="Y42" i="7"/>
  <c r="W42" i="7"/>
  <c r="S42" i="7"/>
  <c r="Q42" i="7"/>
  <c r="G42" i="7"/>
  <c r="E42" i="7"/>
  <c r="AW40" i="7"/>
  <c r="AU40" i="7"/>
  <c r="AQ40" i="7"/>
  <c r="AO40" i="7"/>
  <c r="AK40" i="7"/>
  <c r="AI40" i="7"/>
  <c r="W40" i="7"/>
  <c r="S40" i="7"/>
  <c r="Q40" i="7"/>
  <c r="M40" i="7"/>
  <c r="K40" i="7"/>
  <c r="G40" i="7"/>
  <c r="E40" i="7"/>
  <c r="AW39" i="7"/>
  <c r="AU39" i="7"/>
  <c r="AQ39" i="7"/>
  <c r="AO39" i="7"/>
  <c r="AK39" i="7"/>
  <c r="AI39" i="7"/>
  <c r="AE39" i="7"/>
  <c r="AC39" i="7"/>
  <c r="S39" i="7"/>
  <c r="M39" i="7"/>
  <c r="K39" i="7"/>
  <c r="G39" i="7"/>
  <c r="E39" i="7"/>
  <c r="AW38" i="7"/>
  <c r="AU38" i="7"/>
  <c r="AQ38" i="7"/>
  <c r="AO38" i="7"/>
  <c r="AI38" i="7"/>
  <c r="AE38" i="7"/>
  <c r="AC38" i="7"/>
  <c r="Y38" i="7"/>
  <c r="W38" i="7"/>
  <c r="S38" i="7"/>
  <c r="Q38" i="7"/>
  <c r="M38" i="7"/>
  <c r="K38" i="7"/>
  <c r="G38" i="7"/>
  <c r="E38" i="7"/>
  <c r="AW37" i="7"/>
  <c r="AU37" i="7"/>
  <c r="AQ37" i="7"/>
  <c r="AO37" i="7"/>
  <c r="AK37" i="7"/>
  <c r="AI37" i="7"/>
  <c r="S37" i="7"/>
  <c r="Q37" i="7"/>
  <c r="M37" i="7"/>
  <c r="K37" i="7"/>
  <c r="G37" i="7"/>
  <c r="E37" i="7"/>
  <c r="AU36" i="7"/>
  <c r="AO36" i="7"/>
  <c r="AK36" i="7"/>
  <c r="AI36" i="7"/>
  <c r="AE36" i="7"/>
  <c r="AC36" i="7"/>
  <c r="Y36" i="7"/>
  <c r="W36" i="7"/>
  <c r="S36" i="7"/>
  <c r="Q36" i="7"/>
  <c r="M36" i="7"/>
  <c r="K36" i="7"/>
  <c r="G36" i="7"/>
  <c r="E36" i="7"/>
  <c r="AW35" i="7"/>
  <c r="AU35" i="7"/>
  <c r="AE35" i="7"/>
  <c r="AC35" i="7"/>
  <c r="Y35" i="7"/>
  <c r="W35" i="7"/>
  <c r="S35" i="7"/>
  <c r="Q35" i="7"/>
  <c r="M35" i="7"/>
  <c r="K35" i="7"/>
  <c r="G35" i="7"/>
  <c r="E35" i="7"/>
  <c r="AW34" i="7"/>
  <c r="AU34" i="7"/>
  <c r="AQ34" i="7"/>
  <c r="AO34" i="7"/>
  <c r="Y34" i="7"/>
  <c r="W34" i="7"/>
  <c r="S34" i="7"/>
  <c r="Q34" i="7"/>
  <c r="M34" i="7"/>
  <c r="K34" i="7"/>
  <c r="G34" i="7"/>
  <c r="E34" i="7"/>
  <c r="AW19" i="7"/>
  <c r="AU19" i="7"/>
  <c r="AQ19" i="7"/>
  <c r="AO19" i="7"/>
  <c r="AK19" i="7"/>
  <c r="AI19" i="7"/>
  <c r="AE19" i="7"/>
  <c r="AC19" i="7"/>
  <c r="Y19" i="7"/>
  <c r="W19" i="7"/>
  <c r="S19" i="7"/>
  <c r="Q19" i="7"/>
  <c r="M19" i="7"/>
  <c r="K19" i="7"/>
  <c r="G19" i="7"/>
  <c r="E18" i="7"/>
  <c r="AW16" i="7"/>
  <c r="AU16" i="7"/>
  <c r="AQ16" i="7"/>
  <c r="AO16" i="7"/>
  <c r="AK16" i="7"/>
  <c r="AI16" i="7"/>
  <c r="AE16" i="7"/>
  <c r="AC16" i="7"/>
  <c r="Y16" i="7"/>
  <c r="W16" i="7"/>
  <c r="K16" i="7"/>
  <c r="E16" i="7"/>
  <c r="AW15" i="7"/>
  <c r="AU15" i="7"/>
  <c r="AQ15" i="7"/>
  <c r="AO15" i="7"/>
  <c r="AK15" i="7"/>
  <c r="AI15" i="7"/>
  <c r="AE15" i="7"/>
  <c r="AC15" i="7"/>
  <c r="Y15" i="7"/>
  <c r="W15" i="7"/>
  <c r="M15" i="7"/>
  <c r="K15" i="7"/>
  <c r="E15" i="7"/>
  <c r="AW14" i="7"/>
  <c r="AU14" i="7"/>
  <c r="AQ14" i="7"/>
  <c r="AO14" i="7"/>
  <c r="AK14" i="7"/>
  <c r="AI14" i="7"/>
  <c r="AE14" i="7"/>
  <c r="AC14" i="7"/>
  <c r="Y14" i="7"/>
  <c r="W14" i="7"/>
  <c r="M14" i="7"/>
  <c r="K14" i="7"/>
  <c r="AW13" i="7"/>
  <c r="AU13" i="7"/>
  <c r="AQ13" i="7"/>
  <c r="AO13" i="7"/>
  <c r="AK13" i="7"/>
  <c r="AI13" i="7"/>
  <c r="AE13" i="7"/>
  <c r="AC13" i="7"/>
  <c r="Y13" i="7"/>
  <c r="W13" i="7"/>
  <c r="M13" i="7"/>
  <c r="K13" i="7"/>
  <c r="AW12" i="7"/>
  <c r="AU12" i="7"/>
  <c r="AQ12" i="7"/>
  <c r="AO12" i="7"/>
  <c r="AK12" i="7"/>
  <c r="AI12" i="7"/>
  <c r="AE12" i="7"/>
  <c r="AC12" i="7"/>
  <c r="Y12" i="7"/>
  <c r="W12" i="7"/>
  <c r="M12" i="7"/>
  <c r="K12" i="7"/>
  <c r="E12" i="7"/>
  <c r="AW11" i="7"/>
  <c r="AU11" i="7"/>
  <c r="AQ11" i="7"/>
  <c r="AO11" i="7"/>
  <c r="AK11" i="7"/>
  <c r="AI11" i="7"/>
  <c r="AE11" i="7"/>
  <c r="AC11" i="7"/>
  <c r="Y11" i="7"/>
  <c r="W11" i="7"/>
  <c r="M11" i="7"/>
  <c r="K11" i="7"/>
  <c r="AW10" i="7"/>
  <c r="AU10" i="7"/>
  <c r="AQ10" i="7"/>
  <c r="AO10" i="7"/>
  <c r="AK10" i="7"/>
  <c r="AI10" i="7"/>
  <c r="AE10" i="7"/>
  <c r="AC10" i="7"/>
  <c r="Y10" i="7"/>
  <c r="W10" i="7"/>
  <c r="M10" i="7"/>
  <c r="K10" i="7"/>
  <c r="AV53" i="10"/>
  <c r="AT53" i="10"/>
  <c r="AP53" i="10"/>
  <c r="AN53" i="10"/>
  <c r="AK53" i="10"/>
  <c r="AJ53" i="10"/>
  <c r="AI53" i="10"/>
  <c r="AH53" i="10"/>
  <c r="AE53" i="10"/>
  <c r="AD53" i="10"/>
  <c r="AB53" i="10"/>
  <c r="Y53" i="10"/>
  <c r="X53" i="10"/>
  <c r="W53" i="10"/>
  <c r="V53" i="10"/>
  <c r="R53" i="10"/>
  <c r="BB53" i="10" s="1"/>
  <c r="P53" i="10"/>
  <c r="M53" i="10"/>
  <c r="L53" i="10"/>
  <c r="K53" i="10"/>
  <c r="J53" i="10"/>
  <c r="F53" i="10"/>
  <c r="BC52" i="10"/>
  <c r="BC51" i="10"/>
  <c r="BA52" i="10"/>
  <c r="BA51" i="10"/>
  <c r="BE45" i="10"/>
  <c r="BD45" i="10"/>
  <c r="BC45" i="10"/>
  <c r="BB45" i="10"/>
  <c r="BA45" i="10"/>
  <c r="AZ45" i="10"/>
  <c r="BE38" i="10"/>
  <c r="BD38" i="10"/>
  <c r="BC38" i="10"/>
  <c r="BB38" i="10"/>
  <c r="BA38" i="10"/>
  <c r="AZ38" i="10"/>
  <c r="BE37" i="10"/>
  <c r="BD37" i="10"/>
  <c r="BC37" i="10"/>
  <c r="BB37" i="10"/>
  <c r="BA37" i="10"/>
  <c r="AZ37" i="10"/>
  <c r="BE36" i="10"/>
  <c r="BD36" i="10"/>
  <c r="BC36" i="10"/>
  <c r="BB36" i="10"/>
  <c r="BA36" i="10"/>
  <c r="AZ36" i="10"/>
  <c r="BE35" i="10"/>
  <c r="BD35" i="10"/>
  <c r="BC35" i="10"/>
  <c r="BB35" i="10"/>
  <c r="BA35" i="10"/>
  <c r="AZ35" i="10"/>
  <c r="BE34" i="10"/>
  <c r="BD34" i="10"/>
  <c r="BC34" i="10"/>
  <c r="BB34" i="10"/>
  <c r="BA34" i="10"/>
  <c r="AZ34" i="10"/>
  <c r="BE33" i="10"/>
  <c r="BD33" i="10"/>
  <c r="BC33" i="10"/>
  <c r="BB33" i="10"/>
  <c r="BA33" i="10"/>
  <c r="AZ33" i="10"/>
  <c r="BE32" i="10"/>
  <c r="BD32" i="10"/>
  <c r="BC32" i="10"/>
  <c r="BB32" i="10"/>
  <c r="BA32" i="10"/>
  <c r="AZ32" i="10"/>
  <c r="BE30" i="10"/>
  <c r="BD30" i="10"/>
  <c r="BC30" i="10"/>
  <c r="BB30" i="10"/>
  <c r="BA30" i="10"/>
  <c r="AZ30" i="10"/>
  <c r="BE29" i="10"/>
  <c r="BD29" i="10"/>
  <c r="BB29" i="10"/>
  <c r="BA29" i="10"/>
  <c r="AZ29" i="10"/>
  <c r="BE28" i="10"/>
  <c r="BD28" i="10"/>
  <c r="BC28" i="10"/>
  <c r="BB28" i="10"/>
  <c r="BA28" i="10"/>
  <c r="AZ28" i="10"/>
  <c r="BE27" i="10"/>
  <c r="BD27" i="10"/>
  <c r="BC27" i="10"/>
  <c r="BB27" i="10"/>
  <c r="BA27" i="10"/>
  <c r="AZ27" i="10"/>
  <c r="BE26" i="10"/>
  <c r="BD26" i="10"/>
  <c r="BC26" i="10"/>
  <c r="BB26" i="10"/>
  <c r="BA26" i="10"/>
  <c r="AZ26" i="10"/>
  <c r="BE25" i="10"/>
  <c r="BD25" i="10"/>
  <c r="BB25" i="10"/>
  <c r="AZ25" i="10"/>
  <c r="BE24" i="10"/>
  <c r="BD24" i="10"/>
  <c r="BC24" i="10"/>
  <c r="BB24" i="10"/>
  <c r="BA24" i="10"/>
  <c r="AZ24" i="10"/>
  <c r="BE23" i="10"/>
  <c r="BD23" i="10"/>
  <c r="BC23" i="10"/>
  <c r="BB23" i="10"/>
  <c r="BA23" i="10"/>
  <c r="AZ23" i="10"/>
  <c r="BE22" i="10"/>
  <c r="BD22" i="10"/>
  <c r="BC22" i="10"/>
  <c r="BB22" i="10"/>
  <c r="BA22" i="10"/>
  <c r="AZ22" i="10"/>
  <c r="BE21" i="10"/>
  <c r="BD21" i="10"/>
  <c r="BB21" i="10"/>
  <c r="AZ21" i="10"/>
  <c r="BE20" i="10"/>
  <c r="BD20" i="10"/>
  <c r="BC20" i="10"/>
  <c r="BB20" i="10"/>
  <c r="BA20" i="10"/>
  <c r="AZ20" i="10"/>
  <c r="BE19" i="10"/>
  <c r="BD19" i="10"/>
  <c r="BC19" i="10"/>
  <c r="BB19" i="10"/>
  <c r="BA19" i="10"/>
  <c r="AZ19" i="10"/>
  <c r="BE18" i="10"/>
  <c r="BD18" i="10"/>
  <c r="BC18" i="10"/>
  <c r="BB18" i="10"/>
  <c r="BA18" i="10"/>
  <c r="AZ18" i="10"/>
  <c r="BE17" i="10"/>
  <c r="BD17" i="10"/>
  <c r="BC17" i="10"/>
  <c r="BB17" i="10"/>
  <c r="BA17" i="10"/>
  <c r="AZ17" i="10"/>
  <c r="BE15" i="10"/>
  <c r="BD15" i="10"/>
  <c r="BC15" i="10"/>
  <c r="BB15" i="10"/>
  <c r="BA15" i="10"/>
  <c r="AZ15" i="10"/>
  <c r="BE13" i="10"/>
  <c r="BD13" i="10"/>
  <c r="BB13" i="10"/>
  <c r="AZ13" i="10"/>
  <c r="BC80" i="7"/>
  <c r="BC82" i="7" s="1"/>
  <c r="BA80" i="7"/>
  <c r="BA82" i="7" s="1"/>
  <c r="BC50" i="10"/>
  <c r="BA50" i="10"/>
  <c r="BE22" i="7"/>
  <c r="BD22" i="7"/>
  <c r="BB22" i="7"/>
  <c r="BA22" i="7"/>
  <c r="AZ22" i="7"/>
  <c r="AY73" i="10"/>
  <c r="AS73" i="10"/>
  <c r="AM73" i="10"/>
  <c r="AG73" i="10"/>
  <c r="AA73" i="10"/>
  <c r="U73" i="10"/>
  <c r="O73" i="10"/>
  <c r="AY72" i="10"/>
  <c r="AS72" i="10"/>
  <c r="AM72" i="10"/>
  <c r="AG72" i="10"/>
  <c r="AA72" i="10"/>
  <c r="U72" i="10"/>
  <c r="O72" i="10"/>
  <c r="AY71" i="10"/>
  <c r="AS71" i="10"/>
  <c r="AM71" i="10"/>
  <c r="AG71" i="10"/>
  <c r="AA71" i="10"/>
  <c r="U71" i="10"/>
  <c r="O71" i="10"/>
  <c r="AY70" i="10"/>
  <c r="AS70" i="10"/>
  <c r="AM70" i="10"/>
  <c r="AG70" i="10"/>
  <c r="AA70" i="10"/>
  <c r="U70" i="10"/>
  <c r="O70" i="10"/>
  <c r="AY69" i="10"/>
  <c r="AS69" i="10"/>
  <c r="AM69" i="10"/>
  <c r="AG69" i="10"/>
  <c r="AA69" i="10"/>
  <c r="U69" i="10"/>
  <c r="O69" i="10"/>
  <c r="AY68" i="10"/>
  <c r="AS68" i="10"/>
  <c r="AM68" i="10"/>
  <c r="AG68" i="10"/>
  <c r="AA68" i="10"/>
  <c r="U68" i="10"/>
  <c r="O68" i="10"/>
  <c r="I73" i="10"/>
  <c r="I72" i="10"/>
  <c r="I71" i="10"/>
  <c r="I70" i="10"/>
  <c r="I69" i="10"/>
  <c r="I68" i="10"/>
  <c r="AY67" i="10"/>
  <c r="AS67" i="10"/>
  <c r="AM67" i="10"/>
  <c r="AG67" i="10"/>
  <c r="AA67" i="10"/>
  <c r="U67" i="10"/>
  <c r="O67" i="10"/>
  <c r="I67" i="10"/>
  <c r="AY66" i="10"/>
  <c r="AS66" i="10"/>
  <c r="AM66" i="10"/>
  <c r="AG66" i="10"/>
  <c r="AA66" i="10"/>
  <c r="U66" i="10"/>
  <c r="O66" i="10"/>
  <c r="I66" i="10"/>
  <c r="AY65" i="10"/>
  <c r="AS65" i="10"/>
  <c r="AM65" i="10"/>
  <c r="AG65" i="10"/>
  <c r="AA65" i="10"/>
  <c r="U65" i="10"/>
  <c r="O65" i="10"/>
  <c r="I65" i="10"/>
  <c r="AY64" i="10"/>
  <c r="AS64" i="10"/>
  <c r="AM64" i="10"/>
  <c r="AG64" i="10"/>
  <c r="AA64" i="10"/>
  <c r="U64" i="10"/>
  <c r="O64" i="10"/>
  <c r="I64" i="10"/>
  <c r="AY63" i="10"/>
  <c r="AS63" i="10"/>
  <c r="AM63" i="10"/>
  <c r="AG63" i="10"/>
  <c r="AA63" i="10"/>
  <c r="U63" i="10"/>
  <c r="O63" i="10"/>
  <c r="I62" i="10"/>
  <c r="I63" i="10"/>
  <c r="AY62" i="10"/>
  <c r="AS62" i="10"/>
  <c r="AM62" i="10"/>
  <c r="AG62" i="10"/>
  <c r="AA62" i="10"/>
  <c r="U62" i="10"/>
  <c r="O62" i="10"/>
  <c r="I94" i="7"/>
  <c r="AY105" i="7"/>
  <c r="AS105" i="7"/>
  <c r="AM105" i="7"/>
  <c r="AG105" i="7"/>
  <c r="AA105" i="7"/>
  <c r="U105" i="7"/>
  <c r="O105" i="7"/>
  <c r="I105" i="7"/>
  <c r="AY104" i="7"/>
  <c r="AS104" i="7"/>
  <c r="AM104" i="7"/>
  <c r="AG104" i="7"/>
  <c r="AA104" i="7"/>
  <c r="U104" i="7"/>
  <c r="O104" i="7"/>
  <c r="I104" i="7"/>
  <c r="AY103" i="7"/>
  <c r="AS103" i="7"/>
  <c r="AM103" i="7"/>
  <c r="AG103" i="7"/>
  <c r="AA103" i="7"/>
  <c r="U103" i="7"/>
  <c r="O103" i="7"/>
  <c r="I103" i="7"/>
  <c r="AY99" i="7"/>
  <c r="AS99" i="7"/>
  <c r="AM99" i="7"/>
  <c r="AG99" i="7"/>
  <c r="AA99" i="7"/>
  <c r="U99" i="7"/>
  <c r="O99" i="7"/>
  <c r="I99" i="7"/>
  <c r="AY98" i="7"/>
  <c r="AS98" i="7"/>
  <c r="AM98" i="7"/>
  <c r="AG98" i="7"/>
  <c r="AA98" i="7"/>
  <c r="U98" i="7"/>
  <c r="O98" i="7"/>
  <c r="I98" i="7"/>
  <c r="AY97" i="7"/>
  <c r="AS97" i="7"/>
  <c r="AM97" i="7"/>
  <c r="AG97" i="7"/>
  <c r="AA97" i="7"/>
  <c r="U97" i="7"/>
  <c r="O97" i="7"/>
  <c r="I97" i="7"/>
  <c r="AY96" i="7"/>
  <c r="AS96" i="7"/>
  <c r="AM96" i="7"/>
  <c r="AG96" i="7"/>
  <c r="AA96" i="7"/>
  <c r="U96" i="7"/>
  <c r="O96" i="7"/>
  <c r="I96" i="7"/>
  <c r="AW88" i="7"/>
  <c r="AU88" i="7"/>
  <c r="AQ88" i="7"/>
  <c r="AO88" i="7"/>
  <c r="AK88" i="7"/>
  <c r="AI88" i="7"/>
  <c r="AE88" i="7"/>
  <c r="AC88" i="7"/>
  <c r="Y88" i="7"/>
  <c r="W88" i="7"/>
  <c r="S88" i="7"/>
  <c r="Q88" i="7"/>
  <c r="M88" i="7"/>
  <c r="K88" i="7"/>
  <c r="G88" i="7"/>
  <c r="E88" i="7"/>
  <c r="AW87" i="7"/>
  <c r="AU87" i="7"/>
  <c r="AQ87" i="7"/>
  <c r="AO87" i="7"/>
  <c r="AK87" i="7"/>
  <c r="AI87" i="7"/>
  <c r="AE87" i="7"/>
  <c r="AC87" i="7"/>
  <c r="Y87" i="7"/>
  <c r="W87" i="7"/>
  <c r="S87" i="7"/>
  <c r="Q87" i="7"/>
  <c r="M87" i="7"/>
  <c r="K87" i="7"/>
  <c r="G87" i="7"/>
  <c r="E87" i="7"/>
  <c r="AW82" i="7"/>
  <c r="AU82" i="7"/>
  <c r="AQ82" i="7"/>
  <c r="AO82" i="7"/>
  <c r="AK82" i="7"/>
  <c r="AI82" i="7"/>
  <c r="AE82" i="7"/>
  <c r="AC82" i="7"/>
  <c r="Y82" i="7"/>
  <c r="W82" i="7"/>
  <c r="S82" i="7"/>
  <c r="Q82" i="7"/>
  <c r="M82" i="7"/>
  <c r="K82" i="7"/>
  <c r="G82" i="7"/>
  <c r="E82" i="7"/>
  <c r="AX89" i="7"/>
  <c r="AR89" i="7"/>
  <c r="AL89" i="7"/>
  <c r="AF89" i="7"/>
  <c r="Z89" i="7"/>
  <c r="T89" i="7"/>
  <c r="N89" i="7"/>
  <c r="H89" i="7"/>
  <c r="BB82" i="7"/>
  <c r="AZ82" i="7"/>
  <c r="AV82" i="7"/>
  <c r="AT82" i="7"/>
  <c r="AP82" i="7"/>
  <c r="AN82" i="7"/>
  <c r="AJ82" i="7"/>
  <c r="AH82" i="7"/>
  <c r="AD82" i="7"/>
  <c r="AB82" i="7"/>
  <c r="X82" i="7"/>
  <c r="V82" i="7"/>
  <c r="R82" i="7"/>
  <c r="P82" i="7"/>
  <c r="L82" i="7"/>
  <c r="J82" i="7"/>
  <c r="F82" i="7"/>
  <c r="D82" i="7"/>
  <c r="BE80" i="7"/>
  <c r="BE82" i="7" s="1"/>
  <c r="AY102" i="7"/>
  <c r="AY101" i="7"/>
  <c r="AY100" i="7"/>
  <c r="AS102" i="7"/>
  <c r="AS101" i="7"/>
  <c r="AS100" i="7"/>
  <c r="AM102" i="7"/>
  <c r="AM101" i="7"/>
  <c r="AM100" i="7"/>
  <c r="AG102" i="7"/>
  <c r="AG101" i="7"/>
  <c r="AG100" i="7"/>
  <c r="AA102" i="7"/>
  <c r="AA101" i="7"/>
  <c r="AA100" i="7"/>
  <c r="U102" i="7"/>
  <c r="U101" i="7"/>
  <c r="U100" i="7"/>
  <c r="O102" i="7"/>
  <c r="O101" i="7"/>
  <c r="O100" i="7"/>
  <c r="I102" i="7"/>
  <c r="I101" i="7"/>
  <c r="I100" i="7"/>
  <c r="AY95" i="7"/>
  <c r="AS95" i="7"/>
  <c r="AM95" i="7"/>
  <c r="AG95" i="7"/>
  <c r="AA95" i="7"/>
  <c r="O95" i="7"/>
  <c r="I95" i="7"/>
  <c r="U95" i="7"/>
  <c r="AY94" i="7"/>
  <c r="AS94" i="7"/>
  <c r="AM94" i="7"/>
  <c r="AG94" i="7"/>
  <c r="AA94" i="7"/>
  <c r="U94" i="7"/>
  <c r="O94" i="7"/>
  <c r="AX78" i="7"/>
  <c r="AV78" i="7"/>
  <c r="AT78" i="7"/>
  <c r="AR78" i="7"/>
  <c r="AP78" i="7"/>
  <c r="AN78" i="7"/>
  <c r="AL78" i="7"/>
  <c r="AJ78" i="7"/>
  <c r="AH78" i="7"/>
  <c r="AF78" i="7"/>
  <c r="AD78" i="7"/>
  <c r="AB78" i="7"/>
  <c r="Z78" i="7"/>
  <c r="X78" i="7"/>
  <c r="V78" i="7"/>
  <c r="T78" i="7"/>
  <c r="R78" i="7"/>
  <c r="P78" i="7"/>
  <c r="L78" i="7"/>
  <c r="J78" i="7"/>
  <c r="H78" i="7"/>
  <c r="F78" i="7"/>
  <c r="D78" i="7"/>
  <c r="AV89" i="7"/>
  <c r="AT89" i="7"/>
  <c r="AP89" i="7"/>
  <c r="AN89" i="7"/>
  <c r="AJ89" i="7"/>
  <c r="AH89" i="7"/>
  <c r="AD89" i="7"/>
  <c r="AB89" i="7"/>
  <c r="X89" i="7"/>
  <c r="V89" i="7"/>
  <c r="R89" i="7"/>
  <c r="P89" i="7"/>
  <c r="L89" i="7"/>
  <c r="J89" i="7"/>
  <c r="F89" i="7"/>
  <c r="D89" i="7"/>
  <c r="AT47" i="10"/>
  <c r="AR47" i="10"/>
  <c r="AP47" i="10"/>
  <c r="AN47" i="10"/>
  <c r="AL47" i="10"/>
  <c r="AJ47" i="10"/>
  <c r="AH47" i="10"/>
  <c r="AF47" i="10"/>
  <c r="AD47" i="10"/>
  <c r="AB47" i="10"/>
  <c r="Z47" i="10"/>
  <c r="X47" i="10"/>
  <c r="V47" i="10"/>
  <c r="T47" i="10"/>
  <c r="R47" i="10"/>
  <c r="P47" i="10"/>
  <c r="N47" i="10"/>
  <c r="L47" i="10"/>
  <c r="J47" i="10"/>
  <c r="H47" i="10"/>
  <c r="F47" i="10"/>
  <c r="BE12" i="10"/>
  <c r="BD12" i="10"/>
  <c r="BB12" i="10"/>
  <c r="AZ12" i="10"/>
  <c r="BE52" i="10"/>
  <c r="BB52" i="10"/>
  <c r="AZ52" i="10"/>
  <c r="BE51" i="10"/>
  <c r="BB51" i="10"/>
  <c r="AZ51" i="10"/>
  <c r="BE50" i="10"/>
  <c r="BB50" i="10"/>
  <c r="AZ50" i="10"/>
  <c r="D53" i="10"/>
  <c r="D47" i="10"/>
  <c r="BA9" i="7"/>
  <c r="AM79" i="12" l="1"/>
  <c r="M53" i="15"/>
  <c r="AE53" i="13"/>
  <c r="O80" i="13"/>
  <c r="AC52" i="12"/>
  <c r="G52" i="12"/>
  <c r="AE52" i="12"/>
  <c r="AZ57" i="16"/>
  <c r="AW47" i="10"/>
  <c r="BC53" i="10"/>
  <c r="BD53" i="14"/>
  <c r="U79" i="12"/>
  <c r="I80" i="14"/>
  <c r="AO53" i="14"/>
  <c r="AY80" i="14"/>
  <c r="U80" i="14"/>
  <c r="BD47" i="10"/>
  <c r="AK47" i="10"/>
  <c r="W47" i="10"/>
  <c r="BA53" i="10"/>
  <c r="AE47" i="10"/>
  <c r="BB52" i="12"/>
  <c r="AA79" i="12"/>
  <c r="S52" i="12"/>
  <c r="AQ52" i="12"/>
  <c r="Q52" i="12"/>
  <c r="AO52" i="12"/>
  <c r="M52" i="12"/>
  <c r="Y52" i="12"/>
  <c r="K52" i="12"/>
  <c r="W52" i="12"/>
  <c r="AU52" i="12"/>
  <c r="AK52" i="12"/>
  <c r="O80" i="14"/>
  <c r="Q53" i="14"/>
  <c r="AC53" i="14"/>
  <c r="E53" i="14"/>
  <c r="S53" i="14"/>
  <c r="AE53" i="14"/>
  <c r="AQ53" i="14"/>
  <c r="G53" i="14"/>
  <c r="AW53" i="14"/>
  <c r="M53" i="14"/>
  <c r="Y53" i="14"/>
  <c r="AK53" i="14"/>
  <c r="AI53" i="14"/>
  <c r="AU53" i="14"/>
  <c r="K53" i="14"/>
  <c r="W53" i="14"/>
  <c r="Q53" i="15"/>
  <c r="AO53" i="15"/>
  <c r="AU47" i="16"/>
  <c r="AZ53" i="10"/>
  <c r="AX90" i="7"/>
  <c r="AX10" i="10" s="1"/>
  <c r="AX48" i="10" s="1"/>
  <c r="AI52" i="12"/>
  <c r="E52" i="12"/>
  <c r="AW47" i="16"/>
  <c r="AZ53" i="15"/>
  <c r="BE71" i="10"/>
  <c r="AM80" i="14"/>
  <c r="BD53" i="13"/>
  <c r="AA80" i="13"/>
  <c r="AO53" i="13"/>
  <c r="W53" i="13"/>
  <c r="AO47" i="16"/>
  <c r="AQ47" i="16"/>
  <c r="BA47" i="16"/>
  <c r="BE47" i="16"/>
  <c r="BB47" i="16"/>
  <c r="AZ47" i="16"/>
  <c r="BC47" i="16"/>
  <c r="AK47" i="16"/>
  <c r="K47" i="16"/>
  <c r="W47" i="16"/>
  <c r="BD47" i="16"/>
  <c r="AI47" i="16"/>
  <c r="BB57" i="16"/>
  <c r="AW57" i="16"/>
  <c r="M47" i="16"/>
  <c r="Y47" i="16"/>
  <c r="S47" i="16"/>
  <c r="AE47" i="16"/>
  <c r="E47" i="16"/>
  <c r="AC47" i="16"/>
  <c r="Q47" i="16"/>
  <c r="G47" i="16"/>
  <c r="AS78" i="16"/>
  <c r="AY78" i="16"/>
  <c r="BE72" i="16"/>
  <c r="AM78" i="16"/>
  <c r="BE68" i="16"/>
  <c r="BE76" i="16"/>
  <c r="U78" i="16"/>
  <c r="BA53" i="15"/>
  <c r="AS80" i="14"/>
  <c r="BB53" i="14"/>
  <c r="AA80" i="14"/>
  <c r="AG80" i="13"/>
  <c r="BA53" i="13"/>
  <c r="AS80" i="13"/>
  <c r="BE70" i="13"/>
  <c r="BE71" i="13"/>
  <c r="BE72" i="13"/>
  <c r="BE73" i="13"/>
  <c r="BE74" i="13"/>
  <c r="BE76" i="13"/>
  <c r="BE77" i="13"/>
  <c r="BE78" i="13"/>
  <c r="BE62" i="10"/>
  <c r="BE77" i="12"/>
  <c r="BE78" i="12"/>
  <c r="AS79" i="12"/>
  <c r="BC52" i="12"/>
  <c r="BE71" i="12"/>
  <c r="BE74" i="12"/>
  <c r="BE76" i="12"/>
  <c r="AZ52" i="12"/>
  <c r="BA52" i="12"/>
  <c r="BE72" i="12"/>
  <c r="AG78" i="16"/>
  <c r="BE67" i="16"/>
  <c r="BE69" i="16"/>
  <c r="BE70" i="16"/>
  <c r="BE71" i="16"/>
  <c r="BE73" i="16"/>
  <c r="BE74" i="16"/>
  <c r="BE75" i="16"/>
  <c r="BE77" i="16"/>
  <c r="AA78" i="16"/>
  <c r="AY80" i="15"/>
  <c r="AM80" i="15"/>
  <c r="AG80" i="15"/>
  <c r="BE68" i="15"/>
  <c r="BE70" i="15"/>
  <c r="BE72" i="15"/>
  <c r="BE73" i="15"/>
  <c r="BE74" i="15"/>
  <c r="BE76" i="15"/>
  <c r="BE78" i="15"/>
  <c r="BB53" i="15"/>
  <c r="AA80" i="15"/>
  <c r="AG80" i="14"/>
  <c r="BE70" i="14"/>
  <c r="BE71" i="14"/>
  <c r="BE72" i="14"/>
  <c r="BE73" i="14"/>
  <c r="BE74" i="14"/>
  <c r="BE75" i="14"/>
  <c r="BE76" i="14"/>
  <c r="BE77" i="14"/>
  <c r="BE78" i="14"/>
  <c r="BE79" i="14"/>
  <c r="AS106" i="7"/>
  <c r="AN90" i="7"/>
  <c r="AN10" i="15" s="1"/>
  <c r="AN54" i="15" s="1"/>
  <c r="AN60" i="15" s="1"/>
  <c r="BE69" i="15"/>
  <c r="AS80" i="15"/>
  <c r="BE75" i="15"/>
  <c r="BE77" i="15"/>
  <c r="BE79" i="15"/>
  <c r="S53" i="15"/>
  <c r="AE53" i="15"/>
  <c r="AQ53" i="15"/>
  <c r="G53" i="15"/>
  <c r="W53" i="15"/>
  <c r="AI53" i="15"/>
  <c r="AU53" i="15"/>
  <c r="K53" i="15"/>
  <c r="E53" i="15"/>
  <c r="AC53" i="15"/>
  <c r="Y53" i="15"/>
  <c r="AK53" i="15"/>
  <c r="AW53" i="15"/>
  <c r="U80" i="15"/>
  <c r="O80" i="15"/>
  <c r="BE71" i="15"/>
  <c r="I80" i="15"/>
  <c r="BA53" i="14"/>
  <c r="AZ53" i="14"/>
  <c r="BC53" i="14"/>
  <c r="BE68" i="14"/>
  <c r="BE75" i="13"/>
  <c r="BE79" i="13"/>
  <c r="AZ53" i="13"/>
  <c r="I80" i="13"/>
  <c r="M53" i="13"/>
  <c r="Y53" i="13"/>
  <c r="AK53" i="13"/>
  <c r="AW53" i="13"/>
  <c r="Q53" i="13"/>
  <c r="AC53" i="13"/>
  <c r="E53" i="13"/>
  <c r="AU53" i="13"/>
  <c r="K53" i="13"/>
  <c r="AI53" i="13"/>
  <c r="AQ53" i="13"/>
  <c r="G53" i="13"/>
  <c r="S53" i="13"/>
  <c r="BB53" i="13"/>
  <c r="BC53" i="13"/>
  <c r="U80" i="13"/>
  <c r="AM80" i="13"/>
  <c r="BE69" i="13"/>
  <c r="AY80" i="13"/>
  <c r="BE64" i="10"/>
  <c r="BE66" i="10"/>
  <c r="BE63" i="10"/>
  <c r="AY74" i="10"/>
  <c r="BE67" i="10"/>
  <c r="AS74" i="10"/>
  <c r="BE70" i="10"/>
  <c r="BE72" i="10"/>
  <c r="BE73" i="10"/>
  <c r="AZ47" i="10"/>
  <c r="BA47" i="10"/>
  <c r="O74" i="10"/>
  <c r="AM74" i="10"/>
  <c r="I74" i="10"/>
  <c r="BE65" i="10"/>
  <c r="S47" i="10"/>
  <c r="AQ47" i="10"/>
  <c r="G47" i="10"/>
  <c r="AI47" i="10"/>
  <c r="AU47" i="10"/>
  <c r="K47" i="10"/>
  <c r="Q47" i="10"/>
  <c r="AC47" i="10"/>
  <c r="AO47" i="10"/>
  <c r="M47" i="10"/>
  <c r="Y47" i="10"/>
  <c r="AG74" i="10"/>
  <c r="AA74" i="10"/>
  <c r="BE68" i="10"/>
  <c r="BE69" i="10"/>
  <c r="BE68" i="12"/>
  <c r="BE69" i="12"/>
  <c r="BE70" i="12"/>
  <c r="BE73" i="12"/>
  <c r="BE75" i="12"/>
  <c r="BE52" i="12"/>
  <c r="BE67" i="12"/>
  <c r="BE53" i="15"/>
  <c r="BE53" i="14"/>
  <c r="BE53" i="13"/>
  <c r="BD52" i="12"/>
  <c r="BC47" i="10"/>
  <c r="BE47" i="10"/>
  <c r="BB47" i="10"/>
  <c r="BD53" i="15"/>
  <c r="D90" i="7"/>
  <c r="D10" i="13" s="1"/>
  <c r="D54" i="13" s="1"/>
  <c r="D60" i="13" s="1"/>
  <c r="T90" i="7"/>
  <c r="T10" i="10" s="1"/>
  <c r="T48" i="10" s="1"/>
  <c r="AR90" i="7"/>
  <c r="AR10" i="12" s="1"/>
  <c r="AR53" i="12" s="1"/>
  <c r="BE101" i="7"/>
  <c r="U106" i="7"/>
  <c r="AQ89" i="7"/>
  <c r="AM106" i="7"/>
  <c r="V90" i="7"/>
  <c r="V10" i="10" s="1"/>
  <c r="V48" i="10" s="1"/>
  <c r="V54" i="10" s="1"/>
  <c r="R90" i="7"/>
  <c r="R10" i="14" s="1"/>
  <c r="R54" i="14" s="1"/>
  <c r="R59" i="14" s="1"/>
  <c r="Z90" i="7"/>
  <c r="Z10" i="12" s="1"/>
  <c r="Z53" i="12" s="1"/>
  <c r="AP90" i="7"/>
  <c r="AP10" i="10" s="1"/>
  <c r="AP48" i="10" s="1"/>
  <c r="AP54" i="10" s="1"/>
  <c r="AA106" i="7"/>
  <c r="AI89" i="7"/>
  <c r="AU89" i="7"/>
  <c r="BE105" i="7"/>
  <c r="P90" i="7"/>
  <c r="P10" i="16" s="1"/>
  <c r="P48" i="16" s="1"/>
  <c r="P58" i="16" s="1"/>
  <c r="AV90" i="7"/>
  <c r="AV10" i="14" s="1"/>
  <c r="AV54" i="14" s="1"/>
  <c r="BE94" i="7"/>
  <c r="I106" i="7"/>
  <c r="AG106" i="7"/>
  <c r="H90" i="7"/>
  <c r="H10" i="14" s="1"/>
  <c r="H54" i="14" s="1"/>
  <c r="BE102" i="7"/>
  <c r="AB90" i="7"/>
  <c r="AB10" i="14" s="1"/>
  <c r="AB54" i="14" s="1"/>
  <c r="AL90" i="7"/>
  <c r="AL10" i="15" s="1"/>
  <c r="AL54" i="15" s="1"/>
  <c r="AY106" i="7"/>
  <c r="N90" i="7"/>
  <c r="N10" i="14" s="1"/>
  <c r="N54" i="14" s="1"/>
  <c r="BE69" i="14"/>
  <c r="BE68" i="13"/>
  <c r="BC59" i="13"/>
  <c r="U74" i="10"/>
  <c r="O78" i="16"/>
  <c r="BC57" i="16"/>
  <c r="BE66" i="16"/>
  <c r="I78" i="16"/>
  <c r="AJ90" i="7"/>
  <c r="AJ10" i="14" s="1"/>
  <c r="AJ54" i="14" s="1"/>
  <c r="O106" i="7"/>
  <c r="AD90" i="7"/>
  <c r="AD10" i="14" s="1"/>
  <c r="AD54" i="14" s="1"/>
  <c r="AD59" i="14" s="1"/>
  <c r="AH90" i="7"/>
  <c r="AH10" i="15" s="1"/>
  <c r="AH54" i="15" s="1"/>
  <c r="AH60" i="15" s="1"/>
  <c r="AT90" i="7"/>
  <c r="AT10" i="10" s="1"/>
  <c r="AT48" i="10" s="1"/>
  <c r="AT54" i="10" s="1"/>
  <c r="AX10" i="13"/>
  <c r="AX54" i="13" s="1"/>
  <c r="F90" i="7"/>
  <c r="F10" i="16" s="1"/>
  <c r="F48" i="16" s="1"/>
  <c r="F58" i="16" s="1"/>
  <c r="X90" i="7"/>
  <c r="X10" i="13" s="1"/>
  <c r="X54" i="13" s="1"/>
  <c r="X60" i="13" s="1"/>
  <c r="AF90" i="7"/>
  <c r="AF10" i="10" s="1"/>
  <c r="AF48" i="10" s="1"/>
  <c r="BE97" i="7"/>
  <c r="BE98" i="7"/>
  <c r="BE99" i="7"/>
  <c r="BE103" i="7"/>
  <c r="BE104" i="7"/>
  <c r="BE95" i="7"/>
  <c r="BA89" i="7"/>
  <c r="BE89" i="7"/>
  <c r="BC89" i="7"/>
  <c r="K89" i="7"/>
  <c r="W89" i="7"/>
  <c r="BB89" i="7"/>
  <c r="AZ89" i="7"/>
  <c r="BD89" i="7"/>
  <c r="L90" i="7"/>
  <c r="L10" i="15" s="1"/>
  <c r="L54" i="15" s="1"/>
  <c r="L60" i="15" s="1"/>
  <c r="BE100" i="7"/>
  <c r="BB78" i="7"/>
  <c r="J90" i="7"/>
  <c r="J10" i="16" s="1"/>
  <c r="J48" i="16" s="1"/>
  <c r="J58" i="16" s="1"/>
  <c r="L10" i="16"/>
  <c r="L48" i="16" s="1"/>
  <c r="L58" i="16" s="1"/>
  <c r="BA78" i="7"/>
  <c r="BC78" i="7"/>
  <c r="K78" i="7"/>
  <c r="K90" i="7" s="1"/>
  <c r="AC78" i="7"/>
  <c r="AO78" i="7"/>
  <c r="E78" i="7"/>
  <c r="Y78" i="7"/>
  <c r="AK78" i="7"/>
  <c r="AW78" i="7"/>
  <c r="W78" i="7"/>
  <c r="AI78" i="7"/>
  <c r="AU78" i="7"/>
  <c r="AU90" i="7" s="1"/>
  <c r="Q78" i="7"/>
  <c r="AQ78" i="7"/>
  <c r="S78" i="7"/>
  <c r="AE78" i="7"/>
  <c r="BE78" i="7"/>
  <c r="BE96" i="7"/>
  <c r="J10" i="14"/>
  <c r="J54" i="14" s="1"/>
  <c r="F10" i="13"/>
  <c r="F54" i="13" s="1"/>
  <c r="F60" i="13" s="1"/>
  <c r="F10" i="15"/>
  <c r="F54" i="15" s="1"/>
  <c r="F60" i="15" s="1"/>
  <c r="X10" i="12"/>
  <c r="X53" i="12" s="1"/>
  <c r="X59" i="12" s="1"/>
  <c r="Z10" i="16"/>
  <c r="Z48" i="16" s="1"/>
  <c r="T10" i="12"/>
  <c r="T53" i="12" s="1"/>
  <c r="T10" i="14"/>
  <c r="T54" i="14" s="1"/>
  <c r="G78" i="7"/>
  <c r="G89" i="7"/>
  <c r="S89" i="7"/>
  <c r="AE89" i="7"/>
  <c r="AW89" i="7"/>
  <c r="M89" i="7"/>
  <c r="Y89" i="7"/>
  <c r="AK89" i="7"/>
  <c r="E89" i="7"/>
  <c r="Q89" i="7"/>
  <c r="AC89" i="7"/>
  <c r="AO89" i="7"/>
  <c r="BD78" i="7"/>
  <c r="AZ78" i="7"/>
  <c r="AX10" i="16"/>
  <c r="AX48" i="16" s="1"/>
  <c r="M78" i="7"/>
  <c r="AP10" i="13" l="1"/>
  <c r="AP54" i="13" s="1"/>
  <c r="AP60" i="13" s="1"/>
  <c r="BD90" i="7"/>
  <c r="BD10" i="15" s="1"/>
  <c r="AB10" i="12"/>
  <c r="AB53" i="12" s="1"/>
  <c r="AB59" i="12" s="1"/>
  <c r="AX10" i="14"/>
  <c r="AX54" i="14" s="1"/>
  <c r="D10" i="12"/>
  <c r="D53" i="12" s="1"/>
  <c r="D59" i="12" s="1"/>
  <c r="P10" i="14"/>
  <c r="P54" i="14" s="1"/>
  <c r="P59" i="14" s="1"/>
  <c r="P60" i="14" s="1"/>
  <c r="D10" i="16"/>
  <c r="D48" i="16" s="1"/>
  <c r="D58" i="16" s="1"/>
  <c r="V10" i="13"/>
  <c r="V54" i="13" s="1"/>
  <c r="V60" i="13" s="1"/>
  <c r="AX10" i="12"/>
  <c r="AX53" i="12" s="1"/>
  <c r="T10" i="16"/>
  <c r="T48" i="16" s="1"/>
  <c r="D10" i="10"/>
  <c r="D48" i="10" s="1"/>
  <c r="D54" i="10" s="1"/>
  <c r="F10" i="12"/>
  <c r="F53" i="12" s="1"/>
  <c r="F59" i="12" s="1"/>
  <c r="D10" i="15"/>
  <c r="D54" i="15" s="1"/>
  <c r="D60" i="15" s="1"/>
  <c r="D10" i="14"/>
  <c r="D54" i="14" s="1"/>
  <c r="D59" i="14" s="1"/>
  <c r="AR10" i="10"/>
  <c r="AR48" i="10" s="1"/>
  <c r="AH10" i="10"/>
  <c r="AH48" i="10" s="1"/>
  <c r="AH54" i="10" s="1"/>
  <c r="AL10" i="14"/>
  <c r="AL54" i="14" s="1"/>
  <c r="AH10" i="13"/>
  <c r="AH54" i="13" s="1"/>
  <c r="AH60" i="13" s="1"/>
  <c r="AH10" i="12"/>
  <c r="AH53" i="12" s="1"/>
  <c r="AH59" i="12" s="1"/>
  <c r="Z10" i="13"/>
  <c r="Z54" i="13" s="1"/>
  <c r="Z10" i="10"/>
  <c r="Z48" i="10" s="1"/>
  <c r="Z10" i="14"/>
  <c r="Z54" i="14" s="1"/>
  <c r="Z10" i="15"/>
  <c r="Z54" i="15" s="1"/>
  <c r="AX10" i="15"/>
  <c r="AX54" i="15" s="1"/>
  <c r="F10" i="14"/>
  <c r="F54" i="14" s="1"/>
  <c r="F59" i="14" s="1"/>
  <c r="F10" i="10"/>
  <c r="F48" i="10" s="1"/>
  <c r="F54" i="10" s="1"/>
  <c r="AJ59" i="14"/>
  <c r="AJ60" i="14" s="1"/>
  <c r="AB59" i="14"/>
  <c r="AB60" i="14" s="1"/>
  <c r="AD60" i="14"/>
  <c r="AV59" i="14"/>
  <c r="AV60" i="14" s="1"/>
  <c r="R60" i="14"/>
  <c r="J59" i="14"/>
  <c r="J60" i="14" s="1"/>
  <c r="T10" i="15"/>
  <c r="T54" i="15" s="1"/>
  <c r="P10" i="12"/>
  <c r="P53" i="12" s="1"/>
  <c r="P59" i="12" s="1"/>
  <c r="T10" i="13"/>
  <c r="T54" i="13" s="1"/>
  <c r="AB10" i="16"/>
  <c r="AB48" i="16" s="1"/>
  <c r="AB58" i="16" s="1"/>
  <c r="AN10" i="16"/>
  <c r="AN48" i="16" s="1"/>
  <c r="AN58" i="16" s="1"/>
  <c r="AN10" i="13"/>
  <c r="AN54" i="13" s="1"/>
  <c r="AN60" i="13" s="1"/>
  <c r="BE80" i="14"/>
  <c r="AB10" i="13"/>
  <c r="AB54" i="13" s="1"/>
  <c r="AB60" i="13" s="1"/>
  <c r="AN10" i="12"/>
  <c r="AN53" i="12" s="1"/>
  <c r="AN59" i="12" s="1"/>
  <c r="AN10" i="10"/>
  <c r="AN48" i="10" s="1"/>
  <c r="AN54" i="10" s="1"/>
  <c r="AN10" i="14"/>
  <c r="AN54" i="14" s="1"/>
  <c r="X10" i="14"/>
  <c r="X54" i="14" s="1"/>
  <c r="AB10" i="15"/>
  <c r="AB54" i="15" s="1"/>
  <c r="AB60" i="15" s="1"/>
  <c r="BE79" i="12"/>
  <c r="BE80" i="13"/>
  <c r="BE78" i="16"/>
  <c r="BE80" i="15"/>
  <c r="AP10" i="15"/>
  <c r="AP54" i="15" s="1"/>
  <c r="AP60" i="15" s="1"/>
  <c r="V10" i="12"/>
  <c r="V53" i="12" s="1"/>
  <c r="V59" i="12" s="1"/>
  <c r="AR10" i="15"/>
  <c r="AR54" i="15" s="1"/>
  <c r="L10" i="13"/>
  <c r="L54" i="13" s="1"/>
  <c r="L60" i="13" s="1"/>
  <c r="AH10" i="14"/>
  <c r="AH54" i="14" s="1"/>
  <c r="X10" i="15"/>
  <c r="X54" i="15" s="1"/>
  <c r="X60" i="15" s="1"/>
  <c r="AB10" i="10"/>
  <c r="AB48" i="10" s="1"/>
  <c r="AB54" i="10" s="1"/>
  <c r="AQ90" i="7"/>
  <c r="AQ10" i="16" s="1"/>
  <c r="AQ48" i="16" s="1"/>
  <c r="AQ58" i="16" s="1"/>
  <c r="W90" i="7"/>
  <c r="W10" i="12" s="1"/>
  <c r="W53" i="12" s="1"/>
  <c r="W59" i="12" s="1"/>
  <c r="AP10" i="16"/>
  <c r="AP48" i="16" s="1"/>
  <c r="AP58" i="16" s="1"/>
  <c r="AP10" i="12"/>
  <c r="AP53" i="12" s="1"/>
  <c r="AP59" i="12" s="1"/>
  <c r="X10" i="16"/>
  <c r="X48" i="16" s="1"/>
  <c r="X58" i="16" s="1"/>
  <c r="X10" i="10"/>
  <c r="X48" i="10" s="1"/>
  <c r="X54" i="10" s="1"/>
  <c r="L10" i="14"/>
  <c r="L54" i="14" s="1"/>
  <c r="P10" i="15"/>
  <c r="P54" i="15" s="1"/>
  <c r="P60" i="15" s="1"/>
  <c r="V10" i="14"/>
  <c r="V54" i="14" s="1"/>
  <c r="AL10" i="13"/>
  <c r="AL54" i="13" s="1"/>
  <c r="AR10" i="14"/>
  <c r="AR54" i="14" s="1"/>
  <c r="H10" i="13"/>
  <c r="H54" i="13" s="1"/>
  <c r="AV10" i="10"/>
  <c r="AV48" i="10" s="1"/>
  <c r="AV54" i="10" s="1"/>
  <c r="P10" i="10"/>
  <c r="P48" i="10" s="1"/>
  <c r="P54" i="10" s="1"/>
  <c r="BE74" i="10"/>
  <c r="BD54" i="15"/>
  <c r="AV10" i="13"/>
  <c r="AV54" i="13" s="1"/>
  <c r="AV60" i="13" s="1"/>
  <c r="AV10" i="15"/>
  <c r="AV54" i="15" s="1"/>
  <c r="AV60" i="15" s="1"/>
  <c r="R10" i="16"/>
  <c r="R48" i="16" s="1"/>
  <c r="R58" i="16" s="1"/>
  <c r="AV10" i="16"/>
  <c r="AV48" i="16" s="1"/>
  <c r="AV58" i="16" s="1"/>
  <c r="AL10" i="12"/>
  <c r="AL53" i="12" s="1"/>
  <c r="AR10" i="16"/>
  <c r="AR48" i="16" s="1"/>
  <c r="H10" i="15"/>
  <c r="H54" i="15" s="1"/>
  <c r="R10" i="13"/>
  <c r="R54" i="13" s="1"/>
  <c r="R60" i="13" s="1"/>
  <c r="AI90" i="7"/>
  <c r="AI10" i="12" s="1"/>
  <c r="AI53" i="12" s="1"/>
  <c r="AI59" i="12" s="1"/>
  <c r="V10" i="16"/>
  <c r="V48" i="16" s="1"/>
  <c r="V58" i="16" s="1"/>
  <c r="P10" i="13"/>
  <c r="P54" i="13" s="1"/>
  <c r="P60" i="13" s="1"/>
  <c r="R10" i="10"/>
  <c r="R48" i="10" s="1"/>
  <c r="R54" i="10" s="1"/>
  <c r="V10" i="15"/>
  <c r="V54" i="15" s="1"/>
  <c r="V60" i="15" s="1"/>
  <c r="AV10" i="12"/>
  <c r="AV53" i="12" s="1"/>
  <c r="AV59" i="12" s="1"/>
  <c r="AR10" i="13"/>
  <c r="AR54" i="13" s="1"/>
  <c r="AT10" i="12"/>
  <c r="AT53" i="12" s="1"/>
  <c r="AT59" i="12" s="1"/>
  <c r="H10" i="12"/>
  <c r="H53" i="12" s="1"/>
  <c r="R10" i="15"/>
  <c r="R54" i="15" s="1"/>
  <c r="R60" i="15" s="1"/>
  <c r="R10" i="12"/>
  <c r="R53" i="12" s="1"/>
  <c r="R59" i="12" s="1"/>
  <c r="AU10" i="12"/>
  <c r="AU53" i="12" s="1"/>
  <c r="AU59" i="12" s="1"/>
  <c r="AU10" i="15"/>
  <c r="AU54" i="15" s="1"/>
  <c r="AF10" i="14"/>
  <c r="AF54" i="14" s="1"/>
  <c r="AP10" i="14"/>
  <c r="AP54" i="14" s="1"/>
  <c r="N10" i="12"/>
  <c r="N53" i="12" s="1"/>
  <c r="N10" i="16"/>
  <c r="N48" i="16" s="1"/>
  <c r="AK90" i="7"/>
  <c r="AK10" i="15" s="1"/>
  <c r="AK54" i="15" s="1"/>
  <c r="AK60" i="15" s="1"/>
  <c r="AE90" i="7"/>
  <c r="AE10" i="10" s="1"/>
  <c r="AE48" i="10" s="1"/>
  <c r="AE54" i="10" s="1"/>
  <c r="AD10" i="15"/>
  <c r="AD54" i="15" s="1"/>
  <c r="AD60" i="15" s="1"/>
  <c r="AH10" i="16"/>
  <c r="AH48" i="16" s="1"/>
  <c r="AH58" i="16" s="1"/>
  <c r="AF10" i="13"/>
  <c r="AF54" i="13" s="1"/>
  <c r="N10" i="10"/>
  <c r="N48" i="10" s="1"/>
  <c r="N10" i="13"/>
  <c r="N54" i="13" s="1"/>
  <c r="N10" i="15"/>
  <c r="N54" i="15" s="1"/>
  <c r="AC90" i="7"/>
  <c r="AC10" i="16" s="1"/>
  <c r="AC48" i="16" s="1"/>
  <c r="BE106" i="7"/>
  <c r="AU10" i="13"/>
  <c r="AU54" i="13" s="1"/>
  <c r="AU60" i="13" s="1"/>
  <c r="AJ10" i="13"/>
  <c r="AJ54" i="13" s="1"/>
  <c r="AJ60" i="13" s="1"/>
  <c r="AL10" i="10"/>
  <c r="AL48" i="10" s="1"/>
  <c r="AL10" i="16"/>
  <c r="AL48" i="16" s="1"/>
  <c r="AT10" i="16"/>
  <c r="AT48" i="16" s="1"/>
  <c r="AT58" i="16" s="1"/>
  <c r="H10" i="10"/>
  <c r="H48" i="10" s="1"/>
  <c r="H10" i="16"/>
  <c r="H48" i="16" s="1"/>
  <c r="AF10" i="16"/>
  <c r="AF48" i="16" s="1"/>
  <c r="AJ10" i="16"/>
  <c r="AJ48" i="16" s="1"/>
  <c r="AJ58" i="16" s="1"/>
  <c r="AU10" i="10"/>
  <c r="AU48" i="10" s="1"/>
  <c r="AU54" i="10" s="1"/>
  <c r="L10" i="12"/>
  <c r="L53" i="12" s="1"/>
  <c r="L59" i="12" s="1"/>
  <c r="AD10" i="12"/>
  <c r="AD53" i="12" s="1"/>
  <c r="AD59" i="12" s="1"/>
  <c r="AF10" i="12"/>
  <c r="AF53" i="12" s="1"/>
  <c r="BD10" i="10"/>
  <c r="BD48" i="10" s="1"/>
  <c r="BD10" i="13"/>
  <c r="BD54" i="13" s="1"/>
  <c r="S90" i="7"/>
  <c r="S10" i="16" s="1"/>
  <c r="S48" i="16" s="1"/>
  <c r="S58" i="16" s="1"/>
  <c r="AQ10" i="15"/>
  <c r="AQ54" i="15" s="1"/>
  <c r="AQ60" i="15" s="1"/>
  <c r="BD10" i="12"/>
  <c r="BD53" i="12" s="1"/>
  <c r="BA90" i="7"/>
  <c r="BA10" i="16" s="1"/>
  <c r="BA48" i="16" s="1"/>
  <c r="W10" i="16"/>
  <c r="W48" i="16" s="1"/>
  <c r="AD10" i="16"/>
  <c r="AD48" i="16" s="1"/>
  <c r="AD58" i="16" s="1"/>
  <c r="AD10" i="10"/>
  <c r="AD48" i="10" s="1"/>
  <c r="AD54" i="10" s="1"/>
  <c r="AJ10" i="10"/>
  <c r="AJ48" i="10" s="1"/>
  <c r="AJ54" i="10" s="1"/>
  <c r="AU10" i="16"/>
  <c r="AU48" i="16" s="1"/>
  <c r="AZ90" i="7"/>
  <c r="AZ10" i="16" s="1"/>
  <c r="AZ48" i="16" s="1"/>
  <c r="AD10" i="13"/>
  <c r="AD54" i="13" s="1"/>
  <c r="AD60" i="13" s="1"/>
  <c r="AT10" i="14"/>
  <c r="AT54" i="14" s="1"/>
  <c r="AT10" i="13"/>
  <c r="AT54" i="13" s="1"/>
  <c r="AT60" i="13" s="1"/>
  <c r="AF10" i="15"/>
  <c r="AF54" i="15" s="1"/>
  <c r="AJ10" i="12"/>
  <c r="AJ53" i="12" s="1"/>
  <c r="AJ59" i="12" s="1"/>
  <c r="BE90" i="7"/>
  <c r="BE10" i="15" s="1"/>
  <c r="BE54" i="15" s="1"/>
  <c r="Q90" i="7"/>
  <c r="Q10" i="10" s="1"/>
  <c r="Q48" i="10" s="1"/>
  <c r="Q54" i="10" s="1"/>
  <c r="Y90" i="7"/>
  <c r="Y10" i="12" s="1"/>
  <c r="Y53" i="12" s="1"/>
  <c r="Y59" i="12" s="1"/>
  <c r="BC90" i="7"/>
  <c r="BC10" i="14" s="1"/>
  <c r="BC54" i="14" s="1"/>
  <c r="AU10" i="14"/>
  <c r="AU54" i="14" s="1"/>
  <c r="L10" i="10"/>
  <c r="L48" i="10" s="1"/>
  <c r="L54" i="10" s="1"/>
  <c r="AJ10" i="15"/>
  <c r="AJ54" i="15" s="1"/>
  <c r="AJ60" i="15" s="1"/>
  <c r="E90" i="7"/>
  <c r="E10" i="14" s="1"/>
  <c r="E54" i="14" s="1"/>
  <c r="AT10" i="15"/>
  <c r="AT54" i="15" s="1"/>
  <c r="AT60" i="15" s="1"/>
  <c r="BB90" i="7"/>
  <c r="BB10" i="14" s="1"/>
  <c r="BB54" i="14" s="1"/>
  <c r="K10" i="13"/>
  <c r="K54" i="13" s="1"/>
  <c r="K10" i="16"/>
  <c r="K48" i="16" s="1"/>
  <c r="K10" i="15"/>
  <c r="K54" i="15" s="1"/>
  <c r="K10" i="14"/>
  <c r="K54" i="14" s="1"/>
  <c r="K10" i="12"/>
  <c r="K53" i="12" s="1"/>
  <c r="K59" i="12" s="1"/>
  <c r="J10" i="13"/>
  <c r="J54" i="13" s="1"/>
  <c r="J60" i="13" s="1"/>
  <c r="J10" i="12"/>
  <c r="J53" i="12" s="1"/>
  <c r="J59" i="12" s="1"/>
  <c r="J10" i="10"/>
  <c r="J48" i="10" s="1"/>
  <c r="J54" i="10" s="1"/>
  <c r="J10" i="15"/>
  <c r="J54" i="15" s="1"/>
  <c r="J60" i="15" s="1"/>
  <c r="K10" i="10"/>
  <c r="K48" i="10" s="1"/>
  <c r="K54" i="10" s="1"/>
  <c r="W10" i="14"/>
  <c r="W54" i="14" s="1"/>
  <c r="M90" i="7"/>
  <c r="AW90" i="7"/>
  <c r="AW10" i="15" s="1"/>
  <c r="AW54" i="15" s="1"/>
  <c r="AW60" i="15" s="1"/>
  <c r="AO90" i="7"/>
  <c r="AO10" i="15" s="1"/>
  <c r="AO54" i="15" s="1"/>
  <c r="BA53" i="12"/>
  <c r="G90" i="7"/>
  <c r="BD10" i="16" l="1"/>
  <c r="BD48" i="16" s="1"/>
  <c r="BD10" i="14"/>
  <c r="BD54" i="14" s="1"/>
  <c r="K59" i="14"/>
  <c r="K60" i="15"/>
  <c r="AU58" i="16"/>
  <c r="W58" i="16"/>
  <c r="AU60" i="15"/>
  <c r="AW82" i="15"/>
  <c r="K60" i="13"/>
  <c r="AC58" i="16"/>
  <c r="AO60" i="15"/>
  <c r="AQ82" i="15"/>
  <c r="K58" i="16"/>
  <c r="AI10" i="16"/>
  <c r="AI48" i="16" s="1"/>
  <c r="AQ10" i="14"/>
  <c r="AQ54" i="14" s="1"/>
  <c r="AQ59" i="14" s="1"/>
  <c r="AQ60" i="14" s="1"/>
  <c r="AQ10" i="12"/>
  <c r="AQ53" i="12" s="1"/>
  <c r="AQ59" i="12" s="1"/>
  <c r="AH59" i="14"/>
  <c r="AH60" i="14" s="1"/>
  <c r="V59" i="14"/>
  <c r="V60" i="14" s="1"/>
  <c r="AU59" i="14"/>
  <c r="AU60" i="14" s="1"/>
  <c r="X59" i="14"/>
  <c r="X60" i="14" s="1"/>
  <c r="F60" i="14"/>
  <c r="AT59" i="14"/>
  <c r="AT60" i="14" s="1"/>
  <c r="W59" i="14"/>
  <c r="W60" i="14" s="1"/>
  <c r="K60" i="14"/>
  <c r="AP59" i="14"/>
  <c r="AP60" i="14" s="1"/>
  <c r="L59" i="14"/>
  <c r="AN59" i="14"/>
  <c r="AN60" i="14" s="1"/>
  <c r="D60" i="14"/>
  <c r="E59" i="14"/>
  <c r="E60" i="14" s="1"/>
  <c r="AE10" i="13"/>
  <c r="AE54" i="13" s="1"/>
  <c r="AE60" i="13" s="1"/>
  <c r="Q10" i="16"/>
  <c r="Q48" i="16" s="1"/>
  <c r="AI10" i="15"/>
  <c r="AI54" i="15" s="1"/>
  <c r="AC10" i="10"/>
  <c r="AC48" i="10" s="1"/>
  <c r="AC54" i="10" s="1"/>
  <c r="W10" i="13"/>
  <c r="W54" i="13" s="1"/>
  <c r="W10" i="10"/>
  <c r="W48" i="10" s="1"/>
  <c r="W54" i="10" s="1"/>
  <c r="AI10" i="13"/>
  <c r="AI54" i="13" s="1"/>
  <c r="AI60" i="13" s="1"/>
  <c r="W10" i="15"/>
  <c r="W54" i="15" s="1"/>
  <c r="AK10" i="16"/>
  <c r="AK48" i="16" s="1"/>
  <c r="AK58" i="16" s="1"/>
  <c r="AZ54" i="10"/>
  <c r="AI10" i="14"/>
  <c r="AI54" i="14" s="1"/>
  <c r="AI10" i="10"/>
  <c r="AI48" i="10" s="1"/>
  <c r="AI54" i="10" s="1"/>
  <c r="AQ10" i="13"/>
  <c r="AQ54" i="13" s="1"/>
  <c r="AQ60" i="13" s="1"/>
  <c r="AQ10" i="10"/>
  <c r="AQ48" i="10" s="1"/>
  <c r="AQ54" i="10" s="1"/>
  <c r="S10" i="13"/>
  <c r="S54" i="13" s="1"/>
  <c r="S60" i="13" s="1"/>
  <c r="AW10" i="12"/>
  <c r="AW53" i="12" s="1"/>
  <c r="AW59" i="12" s="1"/>
  <c r="AK10" i="12"/>
  <c r="AK53" i="12" s="1"/>
  <c r="AK59" i="12" s="1"/>
  <c r="Q10" i="15"/>
  <c r="Q54" i="15" s="1"/>
  <c r="AC10" i="15"/>
  <c r="AC54" i="15" s="1"/>
  <c r="AC10" i="14"/>
  <c r="AC54" i="14" s="1"/>
  <c r="AK10" i="10"/>
  <c r="AK48" i="10" s="1"/>
  <c r="AK54" i="10" s="1"/>
  <c r="BB60" i="15"/>
  <c r="S10" i="12"/>
  <c r="S53" i="12" s="1"/>
  <c r="S59" i="12" s="1"/>
  <c r="BB54" i="10"/>
  <c r="S10" i="10"/>
  <c r="S48" i="10" s="1"/>
  <c r="S54" i="10" s="1"/>
  <c r="AW10" i="14"/>
  <c r="AW54" i="14" s="1"/>
  <c r="AW82" i="14" s="1"/>
  <c r="S10" i="14"/>
  <c r="S54" i="14" s="1"/>
  <c r="AE10" i="15"/>
  <c r="AE54" i="15" s="1"/>
  <c r="AE60" i="15" s="1"/>
  <c r="AZ59" i="12"/>
  <c r="BB58" i="16"/>
  <c r="AE10" i="14"/>
  <c r="AE54" i="14" s="1"/>
  <c r="AE10" i="16"/>
  <c r="AE48" i="16" s="1"/>
  <c r="AE58" i="16" s="1"/>
  <c r="AC10" i="13"/>
  <c r="AC54" i="13" s="1"/>
  <c r="AC60" i="13" s="1"/>
  <c r="AK10" i="13"/>
  <c r="AK54" i="13" s="1"/>
  <c r="AK60" i="13" s="1"/>
  <c r="Q10" i="12"/>
  <c r="Q53" i="12" s="1"/>
  <c r="Q59" i="12" s="1"/>
  <c r="AE10" i="12"/>
  <c r="AE53" i="12" s="1"/>
  <c r="AE59" i="12" s="1"/>
  <c r="AC10" i="12"/>
  <c r="AC53" i="12" s="1"/>
  <c r="AC59" i="12" s="1"/>
  <c r="AK10" i="14"/>
  <c r="AK54" i="14" s="1"/>
  <c r="BB59" i="12"/>
  <c r="AZ58" i="16"/>
  <c r="BA10" i="10"/>
  <c r="BA48" i="10" s="1"/>
  <c r="BB60" i="13"/>
  <c r="S10" i="15"/>
  <c r="S54" i="15" s="1"/>
  <c r="S60" i="15" s="1"/>
  <c r="BA10" i="14"/>
  <c r="BA54" i="14" s="1"/>
  <c r="BA10" i="13"/>
  <c r="BA54" i="13" s="1"/>
  <c r="BC10" i="10"/>
  <c r="BC48" i="10" s="1"/>
  <c r="Y10" i="13"/>
  <c r="Y54" i="13" s="1"/>
  <c r="Y60" i="13" s="1"/>
  <c r="BA10" i="15"/>
  <c r="BA54" i="15" s="1"/>
  <c r="AZ10" i="10"/>
  <c r="AZ48" i="10" s="1"/>
  <c r="AZ10" i="15"/>
  <c r="AZ54" i="15" s="1"/>
  <c r="AZ10" i="14"/>
  <c r="AZ54" i="14" s="1"/>
  <c r="Q10" i="14"/>
  <c r="Q54" i="14" s="1"/>
  <c r="BB10" i="13"/>
  <c r="BB54" i="13" s="1"/>
  <c r="BB10" i="12"/>
  <c r="BB53" i="12" s="1"/>
  <c r="Q10" i="13"/>
  <c r="Q54" i="13" s="1"/>
  <c r="AZ60" i="15"/>
  <c r="AZ60" i="13"/>
  <c r="AO10" i="10"/>
  <c r="AO48" i="10" s="1"/>
  <c r="AO54" i="10" s="1"/>
  <c r="AO10" i="14"/>
  <c r="AO54" i="14" s="1"/>
  <c r="AQ82" i="14" s="1"/>
  <c r="AW10" i="10"/>
  <c r="AW48" i="10" s="1"/>
  <c r="AW54" i="10" s="1"/>
  <c r="Y10" i="14"/>
  <c r="Y54" i="14" s="1"/>
  <c r="Y82" i="14" s="1"/>
  <c r="BB10" i="16"/>
  <c r="BB48" i="16" s="1"/>
  <c r="BB10" i="10"/>
  <c r="BB48" i="10" s="1"/>
  <c r="AZ10" i="13"/>
  <c r="AZ54" i="13" s="1"/>
  <c r="Y10" i="10"/>
  <c r="Y48" i="10" s="1"/>
  <c r="Y54" i="10" s="1"/>
  <c r="AO10" i="12"/>
  <c r="AO53" i="12" s="1"/>
  <c r="AO59" i="12" s="1"/>
  <c r="Y10" i="16"/>
  <c r="Y48" i="16" s="1"/>
  <c r="Y58" i="16" s="1"/>
  <c r="Y10" i="15"/>
  <c r="Y54" i="15" s="1"/>
  <c r="Y60" i="15" s="1"/>
  <c r="BB10" i="15"/>
  <c r="BB54" i="15" s="1"/>
  <c r="AZ10" i="12"/>
  <c r="AZ53" i="12" s="1"/>
  <c r="BE10" i="13"/>
  <c r="BE54" i="13" s="1"/>
  <c r="BC10" i="16"/>
  <c r="BC48" i="16" s="1"/>
  <c r="AO10" i="16"/>
  <c r="AO48" i="16" s="1"/>
  <c r="E10" i="10"/>
  <c r="E48" i="10" s="1"/>
  <c r="E54" i="10" s="1"/>
  <c r="BC10" i="12"/>
  <c r="BC53" i="12" s="1"/>
  <c r="AO10" i="13"/>
  <c r="AO54" i="13" s="1"/>
  <c r="AO60" i="13" s="1"/>
  <c r="BE10" i="16"/>
  <c r="BE48" i="16" s="1"/>
  <c r="BC10" i="15"/>
  <c r="BC54" i="15" s="1"/>
  <c r="E10" i="12"/>
  <c r="E53" i="12" s="1"/>
  <c r="E59" i="12" s="1"/>
  <c r="BE10" i="12"/>
  <c r="BE53" i="12" s="1"/>
  <c r="BE10" i="10"/>
  <c r="BE48" i="10" s="1"/>
  <c r="BC10" i="13"/>
  <c r="BC54" i="13" s="1"/>
  <c r="AW10" i="16"/>
  <c r="AW48" i="16" s="1"/>
  <c r="AW58" i="16" s="1"/>
  <c r="E10" i="15"/>
  <c r="E54" i="15" s="1"/>
  <c r="E10" i="16"/>
  <c r="E48" i="16" s="1"/>
  <c r="BE10" i="14"/>
  <c r="BE54" i="14" s="1"/>
  <c r="E10" i="13"/>
  <c r="E54" i="13" s="1"/>
  <c r="AW10" i="13"/>
  <c r="AW54" i="13" s="1"/>
  <c r="AW60" i="13" s="1"/>
  <c r="M10" i="16"/>
  <c r="M48" i="16" s="1"/>
  <c r="M58" i="16" s="1"/>
  <c r="M10" i="12"/>
  <c r="M53" i="12" s="1"/>
  <c r="M59" i="12" s="1"/>
  <c r="M10" i="15"/>
  <c r="M54" i="15" s="1"/>
  <c r="M60" i="15" s="1"/>
  <c r="M10" i="14"/>
  <c r="M54" i="14" s="1"/>
  <c r="M82" i="14" s="1"/>
  <c r="M10" i="10"/>
  <c r="M48" i="10" s="1"/>
  <c r="M54" i="10" s="1"/>
  <c r="M10" i="13"/>
  <c r="M54" i="13" s="1"/>
  <c r="M60" i="13" s="1"/>
  <c r="G10" i="16"/>
  <c r="G48" i="16" s="1"/>
  <c r="G58" i="16" s="1"/>
  <c r="G10" i="13"/>
  <c r="G54" i="13" s="1"/>
  <c r="G60" i="13" s="1"/>
  <c r="G10" i="14"/>
  <c r="G54" i="14" s="1"/>
  <c r="G82" i="14" s="1"/>
  <c r="G10" i="12"/>
  <c r="G53" i="12" s="1"/>
  <c r="G59" i="12" s="1"/>
  <c r="G10" i="10"/>
  <c r="G48" i="10" s="1"/>
  <c r="G54" i="10" s="1"/>
  <c r="G10" i="15"/>
  <c r="G54" i="15" s="1"/>
  <c r="G60" i="15" s="1"/>
  <c r="S82" i="14" l="1"/>
  <c r="AE80" i="16"/>
  <c r="M82" i="15"/>
  <c r="AE82" i="14"/>
  <c r="AK82" i="14"/>
  <c r="AW80" i="16"/>
  <c r="E58" i="16"/>
  <c r="G80" i="16"/>
  <c r="W60" i="15"/>
  <c r="Y82" i="15"/>
  <c r="W60" i="13"/>
  <c r="Y82" i="13"/>
  <c r="E60" i="13"/>
  <c r="G82" i="13"/>
  <c r="Q60" i="13"/>
  <c r="S82" i="13"/>
  <c r="M82" i="13"/>
  <c r="Y80" i="16"/>
  <c r="E60" i="15"/>
  <c r="G82" i="15"/>
  <c r="AO58" i="16"/>
  <c r="AQ80" i="16"/>
  <c r="AI58" i="16"/>
  <c r="AK80" i="16"/>
  <c r="AI60" i="15"/>
  <c r="AK82" i="15"/>
  <c r="M80" i="16"/>
  <c r="Q58" i="16"/>
  <c r="S80" i="16"/>
  <c r="AC60" i="15"/>
  <c r="AE82" i="15"/>
  <c r="Q60" i="15"/>
  <c r="S82" i="15"/>
  <c r="BB59" i="14"/>
  <c r="AZ60" i="14"/>
  <c r="AE59" i="14"/>
  <c r="AE60" i="14" s="1"/>
  <c r="AW59" i="14"/>
  <c r="AW60" i="14" s="1"/>
  <c r="AI59" i="14"/>
  <c r="AI60" i="14" s="1"/>
  <c r="G59" i="14"/>
  <c r="G60" i="14" s="1"/>
  <c r="Y59" i="14"/>
  <c r="Y60" i="14" s="1"/>
  <c r="BC59" i="14"/>
  <c r="AO59" i="14"/>
  <c r="AO60" i="14" s="1"/>
  <c r="S59" i="14"/>
  <c r="S60" i="14" s="1"/>
  <c r="AK59" i="14"/>
  <c r="AK60" i="14" s="1"/>
  <c r="M59" i="14"/>
  <c r="M60" i="14" s="1"/>
  <c r="Q59" i="14"/>
  <c r="Q60" i="14" s="1"/>
  <c r="AC59" i="14"/>
  <c r="AC60" i="14" s="1"/>
  <c r="AZ59" i="14"/>
  <c r="L60" i="14"/>
  <c r="BB60" i="14" s="1"/>
</calcChain>
</file>

<file path=xl/sharedStrings.xml><?xml version="1.0" encoding="utf-8"?>
<sst xmlns="http://schemas.openxmlformats.org/spreadsheetml/2006/main" count="4516" uniqueCount="958">
  <si>
    <t xml:space="preserve"> TANÓRA-, KREDIT- ÉS VIZSGATERV </t>
  </si>
  <si>
    <t>tantárgy kódja</t>
  </si>
  <si>
    <t>tantárgy jellege</t>
  </si>
  <si>
    <t>tanulmányi terület/tantárgy</t>
  </si>
  <si>
    <t>félév/szemeszter</t>
  </si>
  <si>
    <t>összesen</t>
  </si>
  <si>
    <t>1.</t>
  </si>
  <si>
    <t>2.</t>
  </si>
  <si>
    <t>3.</t>
  </si>
  <si>
    <t>4.</t>
  </si>
  <si>
    <t>5.</t>
  </si>
  <si>
    <t>6.</t>
  </si>
  <si>
    <t>elm.</t>
  </si>
  <si>
    <t>gyak.</t>
  </si>
  <si>
    <t>kredit</t>
  </si>
  <si>
    <t>K</t>
  </si>
  <si>
    <t>Kreditet nem képező tantárgyak</t>
  </si>
  <si>
    <t>x</t>
  </si>
  <si>
    <t>Kreditet nem képező tantárgyak összesen:</t>
  </si>
  <si>
    <t>SZV</t>
  </si>
  <si>
    <t>Szakmai gyakorlat 1.</t>
  </si>
  <si>
    <t>Szakmai gyakorlat 2.</t>
  </si>
  <si>
    <t>SZÁMONKÉRÉSEK ÖSSZESÍTŐ</t>
  </si>
  <si>
    <t>Aláírás (A)</t>
  </si>
  <si>
    <t>Beszámoló (B)</t>
  </si>
  <si>
    <t>Alapvizsga (AV)</t>
  </si>
  <si>
    <t>FÉLÉVENKÉNT SZÁMONKÉRÉSEK ÖSSZESEN:</t>
  </si>
  <si>
    <t>heti tanóra</t>
  </si>
  <si>
    <t>félévi tanóra</t>
  </si>
  <si>
    <t>ÖSSZES TANÓRARENDI TANÓRA</t>
  </si>
  <si>
    <t>Szabadon választható 1.</t>
  </si>
  <si>
    <t>Szabadon választható 2.</t>
  </si>
  <si>
    <t>Szabadon választható 3.</t>
  </si>
  <si>
    <t>Szakmai gyakorlat 3.</t>
  </si>
  <si>
    <t>KV</t>
  </si>
  <si>
    <t>Kollokvium (K)</t>
  </si>
  <si>
    <t>Kollokvium (((zárvizsga tárgy((K(Z)))</t>
  </si>
  <si>
    <t>7.</t>
  </si>
  <si>
    <t>8.</t>
  </si>
  <si>
    <t>számonkérés</t>
  </si>
  <si>
    <t>heti kontaktóra</t>
  </si>
  <si>
    <t>félévi összes</t>
  </si>
  <si>
    <t>összes</t>
  </si>
  <si>
    <t>X</t>
  </si>
  <si>
    <t xml:space="preserve"> SZAKON ÖSSZESEN</t>
  </si>
  <si>
    <t>ÖSSZES TANÓRARENDI KONTAKTÓRA</t>
  </si>
  <si>
    <t>Szabadon választható 4.</t>
  </si>
  <si>
    <t>elmélet + gyakorlat heti összes tanóra</t>
  </si>
  <si>
    <t>KR</t>
  </si>
  <si>
    <t xml:space="preserve">számonkérés   </t>
  </si>
  <si>
    <t xml:space="preserve">számonkérés    </t>
  </si>
  <si>
    <t>TÁRGYFELELŐS SZERVEZETI EGYSÉG</t>
  </si>
  <si>
    <t>TÁRGYFELELŐS SZEMÉLY</t>
  </si>
  <si>
    <t>Szakirány/specializáció tárgyai</t>
  </si>
  <si>
    <t>Szakirány/specializáció összesen</t>
  </si>
  <si>
    <t>Törzsanyag tárgyai</t>
  </si>
  <si>
    <t>TÖRZSANYAG ÖSSZESEN</t>
  </si>
  <si>
    <t>ÖSSZES TANÓRA</t>
  </si>
  <si>
    <t>Szakdolgozat/Diplomamunka tantárgyak összesen:</t>
  </si>
  <si>
    <t>Szakdolgozat/Diplomamunka tantárgya</t>
  </si>
  <si>
    <t>Évközi értékelés  (ÉÉ)</t>
  </si>
  <si>
    <t>Évközi értékelés (((zárvizsga tárgy((ÉÉ(Z)))</t>
  </si>
  <si>
    <t>Gyakorlati jegy(GYJ)</t>
  </si>
  <si>
    <t>Gyakorlati jegy (((zárvizsga tárgy((GYJ(Z)))</t>
  </si>
  <si>
    <t>Komplex vizsga (KV)</t>
  </si>
  <si>
    <t>Szigorlat (SZG)</t>
  </si>
  <si>
    <t>Zárvizsga tárgy(ZV)</t>
  </si>
  <si>
    <t>RKNIB01</t>
  </si>
  <si>
    <t>Általános szolgálati ismeretek</t>
  </si>
  <si>
    <t>RKNIB02</t>
  </si>
  <si>
    <t>Lőkiképzés</t>
  </si>
  <si>
    <t>RTKTB99</t>
  </si>
  <si>
    <t>Rendőri testnevelés és önvédelem</t>
  </si>
  <si>
    <t>RARTB06</t>
  </si>
  <si>
    <t>Jogi ismeretek</t>
  </si>
  <si>
    <t>RMTTB06</t>
  </si>
  <si>
    <t>Társadalmi és kommunikációs ismeretek</t>
  </si>
  <si>
    <t>RKNIB23</t>
  </si>
  <si>
    <t>Informatika 1.</t>
  </si>
  <si>
    <t>RTKTB51</t>
  </si>
  <si>
    <t>Rendészeti testnevelés 1.</t>
  </si>
  <si>
    <t>RJITB10</t>
  </si>
  <si>
    <t>Szabálysértési alapismeretek</t>
  </si>
  <si>
    <t>RINYB21</t>
  </si>
  <si>
    <t>Általános rendészeti szaknyelv 1.</t>
  </si>
  <si>
    <t>RRETB05</t>
  </si>
  <si>
    <t>Rendészettörténet</t>
  </si>
  <si>
    <t>B</t>
  </si>
  <si>
    <t/>
  </si>
  <si>
    <t>Alkotmányjogi alapintézmények</t>
  </si>
  <si>
    <t>Katasztrófavédelmi ismeretek</t>
  </si>
  <si>
    <t>Nemzetbiztonsági ismeretek</t>
  </si>
  <si>
    <t>Rendészeti elméletek</t>
  </si>
  <si>
    <t>Szociológia</t>
  </si>
  <si>
    <t>Közigazgatás alapintézményei</t>
  </si>
  <si>
    <t>RBÜAB01</t>
  </si>
  <si>
    <t>Büntetőjog 1.</t>
  </si>
  <si>
    <t>K(Z)</t>
  </si>
  <si>
    <t>RBÜAB02</t>
  </si>
  <si>
    <t>Büntetőjog 2.</t>
  </si>
  <si>
    <t>RBÜAB03</t>
  </si>
  <si>
    <t>Büntetőjog 3.</t>
  </si>
  <si>
    <t>RBÜAB04</t>
  </si>
  <si>
    <t>Büntetőjog 4.</t>
  </si>
  <si>
    <t>RBÜAB05</t>
  </si>
  <si>
    <t>Büntetőjog 5.</t>
  </si>
  <si>
    <t>RBÜAB12</t>
  </si>
  <si>
    <t>Büntetőjog gyakorlat 1.</t>
  </si>
  <si>
    <t>RBÜAB13</t>
  </si>
  <si>
    <t>Büntetőjog gyakorlat 2.</t>
  </si>
  <si>
    <t>RBÜEB11</t>
  </si>
  <si>
    <t>Büntetőeljárás-jog 1.</t>
  </si>
  <si>
    <t>RBÜEB12</t>
  </si>
  <si>
    <t>Büntetőeljárás-jog 2.</t>
  </si>
  <si>
    <t>RBÜEB13</t>
  </si>
  <si>
    <t>RKNIB11</t>
  </si>
  <si>
    <t xml:space="preserve">Intézkedéstaktika 1. </t>
  </si>
  <si>
    <t>RKNIB12</t>
  </si>
  <si>
    <t xml:space="preserve">Intézkedéstaktika 2. </t>
  </si>
  <si>
    <t>RKNIB13</t>
  </si>
  <si>
    <t xml:space="preserve">Intézkedéstaktika 3. </t>
  </si>
  <si>
    <t>RKNIB14</t>
  </si>
  <si>
    <t>Intézkedéstaktika 4.</t>
  </si>
  <si>
    <t>RKNIB20</t>
  </si>
  <si>
    <t>Intézkedéstaktika 5.</t>
  </si>
  <si>
    <t>RKNIB21</t>
  </si>
  <si>
    <t>Intézkedéstaktika 6.</t>
  </si>
  <si>
    <t>RKNIB22</t>
  </si>
  <si>
    <t>Intézkedéstaktika 7.</t>
  </si>
  <si>
    <t>RKPTB03</t>
  </si>
  <si>
    <t>Kriminálpszichológia 1.</t>
  </si>
  <si>
    <t>RKPTB04</t>
  </si>
  <si>
    <t>Kriminálpszichológia 2.</t>
  </si>
  <si>
    <t>RARTB10</t>
  </si>
  <si>
    <t>Rendészeti hatósági eljárásjog 1.</t>
  </si>
  <si>
    <t>RARTB20</t>
  </si>
  <si>
    <t>Rendészeti hatósági eljárásjog 2.</t>
  </si>
  <si>
    <t>RARTB02</t>
  </si>
  <si>
    <t>Rendészeti civiljog</t>
  </si>
  <si>
    <t>RARTB05</t>
  </si>
  <si>
    <t>Rendészeti szociológia</t>
  </si>
  <si>
    <t>RRVTB01</t>
  </si>
  <si>
    <t xml:space="preserve">Vezetés- és szervezéselmélet </t>
  </si>
  <si>
    <t>RINYB22</t>
  </si>
  <si>
    <t>Általános rendészeti szaknyelv 2.</t>
  </si>
  <si>
    <t>RINYB23</t>
  </si>
  <si>
    <t>Általános rendészeti szaknyelv 3.</t>
  </si>
  <si>
    <t>RINYB24</t>
  </si>
  <si>
    <t>Általános rendészeti szaknyelv 4.</t>
  </si>
  <si>
    <t>RKNIB24</t>
  </si>
  <si>
    <t>Informatika 2.</t>
  </si>
  <si>
    <t>RTKTB52</t>
  </si>
  <si>
    <t>Rendészeti testnevelés 2.</t>
  </si>
  <si>
    <t>RTKTB53</t>
  </si>
  <si>
    <t>Rendészeti testnevelés 3.</t>
  </si>
  <si>
    <t>RTKTB54</t>
  </si>
  <si>
    <t>Rendészeti testnevelés 4.</t>
  </si>
  <si>
    <t>RTKTB55</t>
  </si>
  <si>
    <t>Rendészeti testnevelés 5.</t>
  </si>
  <si>
    <t>RTKTB56</t>
  </si>
  <si>
    <t>Rendészeti testnevelés 6.</t>
  </si>
  <si>
    <t>RTKTB57</t>
  </si>
  <si>
    <t>Rendészeti testnevelés 7.</t>
  </si>
  <si>
    <t>RTKTB58</t>
  </si>
  <si>
    <t>Rendészeti testnevelés 8.</t>
  </si>
  <si>
    <t>Szakdolgozat módszertan</t>
  </si>
  <si>
    <t>Szakdolgozat konzultáció 1.</t>
  </si>
  <si>
    <t>Szakdolgozat konzultáció 2.</t>
  </si>
  <si>
    <t>VKMTB91</t>
  </si>
  <si>
    <t>Elsősegélynyújtás</t>
  </si>
  <si>
    <t>A</t>
  </si>
  <si>
    <t>RBÜEB10</t>
  </si>
  <si>
    <t>RENDÉSZETI ALAPKÉPZÉSI SZAK</t>
  </si>
  <si>
    <t>RKBTB81</t>
  </si>
  <si>
    <t>Közrendvédelem</t>
  </si>
  <si>
    <t>RKBTB82</t>
  </si>
  <si>
    <t xml:space="preserve">Integrált rendőri ismeretek </t>
  </si>
  <si>
    <t>RBGVB67</t>
  </si>
  <si>
    <t>Krimináltechnika 1.</t>
  </si>
  <si>
    <t>Krimináltechnika 2.</t>
  </si>
  <si>
    <t>RKMTB01</t>
  </si>
  <si>
    <t>Krimináltaktika 1.</t>
  </si>
  <si>
    <t>RKMTB02</t>
  </si>
  <si>
    <t>Krimináltaktika 2.</t>
  </si>
  <si>
    <t>Kriminálmetodika 1.</t>
  </si>
  <si>
    <t>Kriminálmetodika 2.</t>
  </si>
  <si>
    <t>RMTTB07</t>
  </si>
  <si>
    <t xml:space="preserve">Rendészeti pedagógia </t>
  </si>
  <si>
    <t>RKNIB25</t>
  </si>
  <si>
    <t>Informatika 3.</t>
  </si>
  <si>
    <t>RKNIB26</t>
  </si>
  <si>
    <t>Robotzsaru 1.</t>
  </si>
  <si>
    <t>RKNIB27</t>
  </si>
  <si>
    <t>Robotzsaru 2.</t>
  </si>
  <si>
    <t>RKBTB60</t>
  </si>
  <si>
    <t>Csapatszolgálat</t>
  </si>
  <si>
    <t>RBGVB06</t>
  </si>
  <si>
    <t>Bűnügyi ismeretek</t>
  </si>
  <si>
    <t xml:space="preserve">Határellenőrzés </t>
  </si>
  <si>
    <t>RHRTB32</t>
  </si>
  <si>
    <t>Határőrizet</t>
  </si>
  <si>
    <t>RHRTB33</t>
  </si>
  <si>
    <t xml:space="preserve">Határforgalom-ellenőrzés </t>
  </si>
  <si>
    <t>RHRTB34</t>
  </si>
  <si>
    <t>Határrendészeti hatósági tevékenységek</t>
  </si>
  <si>
    <t>RHRTB35</t>
  </si>
  <si>
    <t>Határrendészeti vezetési ismeretek 1.</t>
  </si>
  <si>
    <t>RHRTB36</t>
  </si>
  <si>
    <t>Határrendészeti vezetési ismeretek 2.</t>
  </si>
  <si>
    <t>Határrendészeti Igazgatás 1.</t>
  </si>
  <si>
    <t>Határrendészeti igazgatás 2.</t>
  </si>
  <si>
    <t>RHRTB38</t>
  </si>
  <si>
    <t>Határrendészeti bűnügyi ismeretek</t>
  </si>
  <si>
    <t>RHRTB39</t>
  </si>
  <si>
    <t xml:space="preserve">Mélységi ellenőrzés </t>
  </si>
  <si>
    <t>Államhatár elmélet (SJ)</t>
  </si>
  <si>
    <t>RHRTB40</t>
  </si>
  <si>
    <t xml:space="preserve">Határrendészeti műveletek </t>
  </si>
  <si>
    <t>Migráció rendszertan</t>
  </si>
  <si>
    <t>Migráció rendszertani gyakorlat</t>
  </si>
  <si>
    <t>Állampolgársági jog és igazgatás</t>
  </si>
  <si>
    <t>Migrációtörténet</t>
  </si>
  <si>
    <t>Alapjogok gyakorlata és védelme</t>
  </si>
  <si>
    <t>Migrációs szervezetismeret</t>
  </si>
  <si>
    <t>Migráció és biztonság</t>
  </si>
  <si>
    <t>Európai migrációs politika</t>
  </si>
  <si>
    <t>Menedékjog</t>
  </si>
  <si>
    <t>Interkulturális ismeretek</t>
  </si>
  <si>
    <t>Menedékjogi igazgatás</t>
  </si>
  <si>
    <t>Szabad mozgás és tartózkodás joga</t>
  </si>
  <si>
    <t>Okmányismeret</t>
  </si>
  <si>
    <t>Idegenrendészeti repetitórium</t>
  </si>
  <si>
    <t>Menedékjogi repetitórium</t>
  </si>
  <si>
    <t>Államhatár elmélet</t>
  </si>
  <si>
    <t>Státusjogok</t>
  </si>
  <si>
    <t>RBÜAB10</t>
  </si>
  <si>
    <t>BÜNTETŐJOG ZV</t>
  </si>
  <si>
    <t>RKRIB08</t>
  </si>
  <si>
    <t>KRIMINALISZTIKA ZV</t>
  </si>
  <si>
    <t>RHRTB21</t>
  </si>
  <si>
    <t>HATÁRRENDÉSZETI ZV</t>
  </si>
  <si>
    <t>RKNIB19</t>
  </si>
  <si>
    <t>RHRTB19</t>
  </si>
  <si>
    <t>RHRTB43</t>
  </si>
  <si>
    <t>RHRTB44</t>
  </si>
  <si>
    <t>Szakmai gyakorlat 4.</t>
  </si>
  <si>
    <t>RARTB15</t>
  </si>
  <si>
    <t>Igazgatásrendészeti jog 1.</t>
  </si>
  <si>
    <t>RARTB25</t>
  </si>
  <si>
    <t>Igazgatásrendészeti jog 2.</t>
  </si>
  <si>
    <t>RARTB35</t>
  </si>
  <si>
    <t>Igazgatásrendészeti jog 3.</t>
  </si>
  <si>
    <t>B(Z)</t>
  </si>
  <si>
    <t>RKBTB83</t>
  </si>
  <si>
    <t>Közbiztonságtan</t>
  </si>
  <si>
    <t>RARTB14</t>
  </si>
  <si>
    <t>IGAZGATÁSRENDÉSZETI ZV</t>
  </si>
  <si>
    <t>RKBTB19</t>
  </si>
  <si>
    <t>Közlekedésrendészeti ismeretek</t>
  </si>
  <si>
    <t>RKBTB15</t>
  </si>
  <si>
    <t>KRESZ és vezetéstechnika 1.</t>
  </si>
  <si>
    <t>RKBTB16</t>
  </si>
  <si>
    <t>KRESZ és vezetéstechnika 2.</t>
  </si>
  <si>
    <t>RKBTB14</t>
  </si>
  <si>
    <t>Forgalomszervezés és -irányítás</t>
  </si>
  <si>
    <t>RKBTB11</t>
  </si>
  <si>
    <t>Balesetelemzés 1.</t>
  </si>
  <si>
    <t>RKBTB12</t>
  </si>
  <si>
    <t>Balesetelemzés 2.</t>
  </si>
  <si>
    <t>Csapatszolgálati szakismeretek 1.</t>
  </si>
  <si>
    <t>RKBTB62</t>
  </si>
  <si>
    <t>Csapatszolgálati szakismeretek 2.</t>
  </si>
  <si>
    <t>RKBTB51</t>
  </si>
  <si>
    <t>RKBTB52</t>
  </si>
  <si>
    <t>Közrendvédelmi ismeretek (kl) 2.</t>
  </si>
  <si>
    <t>RKBJB06</t>
  </si>
  <si>
    <t>Közrendvédelmi és közlekedésrendészeti szabályszegések</t>
  </si>
  <si>
    <t>RKBTB31</t>
  </si>
  <si>
    <t>Közlekedésrendészeti vezetői gyakorlat</t>
  </si>
  <si>
    <t>Csapatszolgálati vezetői gyakorlat</t>
  </si>
  <si>
    <t>Igazságügyi orvostan</t>
  </si>
  <si>
    <t>RKBTB01</t>
  </si>
  <si>
    <t>KÖZLEKEDÉSRENDÉSZETI ZV</t>
  </si>
  <si>
    <t>RKBTB44</t>
  </si>
  <si>
    <t>Közrendvédelmi szakismeretek 1.</t>
  </si>
  <si>
    <t>RKBTB45</t>
  </si>
  <si>
    <t>Közrendvédelmi szakismeretek 2.</t>
  </si>
  <si>
    <t>RKBTB46</t>
  </si>
  <si>
    <t>közrendvédelmi szakismeretek 3</t>
  </si>
  <si>
    <t>RKBTB41</t>
  </si>
  <si>
    <t>Közrendvédelmi vezetői ismeretek 1.</t>
  </si>
  <si>
    <t>RKBTB42</t>
  </si>
  <si>
    <t>Közrendvédelmi vezetői ismeretek 2.</t>
  </si>
  <si>
    <t>RKBTB21</t>
  </si>
  <si>
    <t>Közlekedésrendészeti ismeretek (kz) 1.</t>
  </si>
  <si>
    <t>RKBTB22</t>
  </si>
  <si>
    <t>Közlekedésrendészeti ismeretek (kz) 2.</t>
  </si>
  <si>
    <t>RKBTB63</t>
  </si>
  <si>
    <t>Csapatszolgálati intézkedések</t>
  </si>
  <si>
    <t>RKBTB61</t>
  </si>
  <si>
    <t>Közrendvédelmi intézkedések</t>
  </si>
  <si>
    <t>RKBTB02</t>
  </si>
  <si>
    <t>KÖZRENDVÉDELMI ZV</t>
  </si>
  <si>
    <t>RVPTB75</t>
  </si>
  <si>
    <t>Rendészeti ellenőrzés</t>
  </si>
  <si>
    <t>RVPTB82</t>
  </si>
  <si>
    <t>Integrált pénzügyőri ismeretek 1.</t>
  </si>
  <si>
    <t>RVPTB100</t>
  </si>
  <si>
    <t>Vám- és pénzügyőri szakmatörténet</t>
  </si>
  <si>
    <t>RVPTB01</t>
  </si>
  <si>
    <t>Áru- és vegyvizsgálat</t>
  </si>
  <si>
    <t>Jövedéki jog 1.</t>
  </si>
  <si>
    <t>Jövedéki jog 2.</t>
  </si>
  <si>
    <t>Jövedéki jog 3.</t>
  </si>
  <si>
    <t>Adóztatás 1.</t>
  </si>
  <si>
    <t>Adóztatás 2.</t>
  </si>
  <si>
    <t>Vám- és adópolitika</t>
  </si>
  <si>
    <t>Külkereskedelem-technika és logisztika 1.</t>
  </si>
  <si>
    <t>Külkereskedelem-technika és logisztika 2.</t>
  </si>
  <si>
    <t>RVPTB89</t>
  </si>
  <si>
    <t>Végrehajtási eljárás</t>
  </si>
  <si>
    <t>Ellenőrzési komplex ismeretek</t>
  </si>
  <si>
    <t>RVPTB26</t>
  </si>
  <si>
    <t>NAV Informatika 1.</t>
  </si>
  <si>
    <t>NAV Informatika 2.</t>
  </si>
  <si>
    <t>RVPTB79</t>
  </si>
  <si>
    <t>Kockázatkezelési alapok</t>
  </si>
  <si>
    <t>RVPTB69</t>
  </si>
  <si>
    <t>VÁMTARIFA ÉS ÁRUISMERET SZIGORLAT</t>
  </si>
  <si>
    <t>RVPTB70</t>
  </si>
  <si>
    <t>RVPTB72</t>
  </si>
  <si>
    <t>VÁMJOG ÉS VÁMELJÁRÁS ZV</t>
  </si>
  <si>
    <t>RVPTB61</t>
  </si>
  <si>
    <t>RVPTB62</t>
  </si>
  <si>
    <t>RVPTB91</t>
  </si>
  <si>
    <t>RVPTB92</t>
  </si>
  <si>
    <t>RKBTB59</t>
  </si>
  <si>
    <t>RKBTB95</t>
  </si>
  <si>
    <t>RKBTB96</t>
  </si>
  <si>
    <t>RKBTB91</t>
  </si>
  <si>
    <t>RKBTB93</t>
  </si>
  <si>
    <t>RKBTB94</t>
  </si>
  <si>
    <t>RARTB60</t>
  </si>
  <si>
    <t>RJITB03</t>
  </si>
  <si>
    <t>RJITB04</t>
  </si>
  <si>
    <t>HATÁRRENDÉSZETI RENDŐR SZAKIRÁNY</t>
  </si>
  <si>
    <t>teljes idejű képzésben, nappali munkarend szerint tanuló hallgatók részére</t>
  </si>
  <si>
    <t>IGAZGATÁSRENDÉSZETI RENDŐR SZAKIRÁNY</t>
  </si>
  <si>
    <t>RENDÉSZETI ALAPKÉPZÉSI   SZAK</t>
  </si>
  <si>
    <t>KÖZLEKEDÉSRENDÉSZETI RENDŐR SZAKIRÁNY</t>
  </si>
  <si>
    <t>KÖZRENDVÉDELMI RENDŐR SZAKIRÁNY</t>
  </si>
  <si>
    <t>VÁM- ÉS PÉNZÜGYŐRI SZAKIRÁNY</t>
  </si>
  <si>
    <t>ÉÉ</t>
  </si>
  <si>
    <t>GYJ</t>
  </si>
  <si>
    <t>GYJ(Z)</t>
  </si>
  <si>
    <t>ÉÉ(Z)</t>
  </si>
  <si>
    <t>ZV</t>
  </si>
  <si>
    <t>BEVÁNDORLÁSI SZAKMAI ZV</t>
  </si>
  <si>
    <t>SZG</t>
  </si>
  <si>
    <t>RENDÉSZETI ALAPKÉPZÉSI  SZAK</t>
  </si>
  <si>
    <t xml:space="preserve">RENDÉSZETI ALAPKÉPZÉSI SZAK </t>
  </si>
  <si>
    <t>ELŐTANULMÁNYI REND</t>
  </si>
  <si>
    <t>Kódszám</t>
  </si>
  <si>
    <t>Tanulmányi terület/tantárgy</t>
  </si>
  <si>
    <t>ELŐTANULMÁNYI KÖTELEZETTSÉG</t>
  </si>
  <si>
    <t>Tantárgy</t>
  </si>
  <si>
    <t xml:space="preserve">Rendőri testnevelés és önvédelem </t>
  </si>
  <si>
    <t>Intézkedéstaktika 1.</t>
  </si>
  <si>
    <t>Intézkedéstaktika 2.</t>
  </si>
  <si>
    <t>Intézkedéstaktika 3.</t>
  </si>
  <si>
    <t>Kriminálpszichológia 2</t>
  </si>
  <si>
    <t xml:space="preserve">Rendészeti hatósági eljárásjog 1. </t>
  </si>
  <si>
    <t xml:space="preserve">Rendészeti hatósági eljárásjog 2. </t>
  </si>
  <si>
    <t>RBATB13</t>
  </si>
  <si>
    <t>Idegenjog</t>
  </si>
  <si>
    <t>RRVTB02</t>
  </si>
  <si>
    <t>Rendészeti vezetéselmélet</t>
  </si>
  <si>
    <t xml:space="preserve">Vezetés és szervezés elmélet </t>
  </si>
  <si>
    <t xml:space="preserve">Krimináltaktika 1. </t>
  </si>
  <si>
    <t xml:space="preserve">Határrendészeti vezetési ismeretek 1. </t>
  </si>
  <si>
    <t>Integrált rendőri ismeretek</t>
  </si>
  <si>
    <t xml:space="preserve">Forgalomszervezés és -irányítás </t>
  </si>
  <si>
    <t xml:space="preserve">Közlekedésrendészeti ismeretek </t>
  </si>
  <si>
    <t xml:space="preserve">Forgalomellenőrzés </t>
  </si>
  <si>
    <t>Csapatszolgálati szakismeret 1.</t>
  </si>
  <si>
    <t xml:space="preserve">Közrendvédelmi ismeretek (Kl) 2. </t>
  </si>
  <si>
    <t xml:space="preserve">Közrendvédelmi ismeretek (Kl.)1. </t>
  </si>
  <si>
    <t xml:space="preserve">Közlekedésrendészeti vezetői gyakorlat </t>
  </si>
  <si>
    <t xml:space="preserve">Közrendvédelmi szakismeretek 1. </t>
  </si>
  <si>
    <t xml:space="preserve">Közrendvédelmi szakismeretek 2. </t>
  </si>
  <si>
    <t xml:space="preserve">Közrendvédelmi szakismeretek 3. </t>
  </si>
  <si>
    <t xml:space="preserve">Közrendvédelmi vezetői ismeretek 1. </t>
  </si>
  <si>
    <t>Közrendvédelmi szakismeretek 3.</t>
  </si>
  <si>
    <t xml:space="preserve">Közrendvédelmi vezetői ismeretek 2. </t>
  </si>
  <si>
    <t>Közrendvédelmi vezető ismeretek 1.</t>
  </si>
  <si>
    <t>Vámtarifa gyakorlat</t>
  </si>
  <si>
    <t>NAV informatika 2.</t>
  </si>
  <si>
    <t>NAV informatika 1.</t>
  </si>
  <si>
    <t>BEVÁNDORLÁSI SZAKIRÁNY</t>
  </si>
  <si>
    <t>ÉÉ (Z)</t>
  </si>
  <si>
    <t>Rendészet pszichológiája</t>
  </si>
  <si>
    <t>Vezetéstechnika gyakorlat</t>
  </si>
  <si>
    <t>Közlekedésrendészeti gyakorlat</t>
  </si>
  <si>
    <t>Szabálysértési jog (4) 1.</t>
  </si>
  <si>
    <t>Szabálysértési jog (4) 2.</t>
  </si>
  <si>
    <t>Szabálysértési jog (4) 3.</t>
  </si>
  <si>
    <t>Közlekedési igazgatás</t>
  </si>
  <si>
    <t>A rendészeti igazgatás jogi kapcsolatai</t>
  </si>
  <si>
    <t>Szabálysértési jog (4) 4.</t>
  </si>
  <si>
    <t>Szabálysértési jog (4) 5.</t>
  </si>
  <si>
    <t>Szabálysértési jog (4) 6.</t>
  </si>
  <si>
    <t>Igazgatásrendészeti jogi specializáció (4) 1.</t>
  </si>
  <si>
    <t>Igazgatásrendészeti jogi specializáció (4) 2.</t>
  </si>
  <si>
    <t>Bűncselekmények a közlekedésben</t>
  </si>
  <si>
    <t>Közrendvédelmi szakgyakorlat</t>
  </si>
  <si>
    <t>Közrendvédelmi vezetői szakgyakorlat 2.</t>
  </si>
  <si>
    <t>Közrendvédelmi vezetői szakgyakorlat 1.</t>
  </si>
  <si>
    <t>Gazdasági ismeret 1.</t>
  </si>
  <si>
    <t>Gazdasági ismeret 2.</t>
  </si>
  <si>
    <t>Gazdasági ismeret 3.</t>
  </si>
  <si>
    <t>Uniós vámjog 1.</t>
  </si>
  <si>
    <t>Uniós vámjog 2.</t>
  </si>
  <si>
    <t>Uniós vámjog 3.</t>
  </si>
  <si>
    <t>Uniós vámjog 4.</t>
  </si>
  <si>
    <t>Uniós vámjog 5.</t>
  </si>
  <si>
    <t>Uniós vámtarifa 1.</t>
  </si>
  <si>
    <t>K(SZ)</t>
  </si>
  <si>
    <t>Uniós vámtarifa 2.</t>
  </si>
  <si>
    <t>Uniós vámtarifa 3.</t>
  </si>
  <si>
    <t>A(SZ)</t>
  </si>
  <si>
    <t>RKRJB11</t>
  </si>
  <si>
    <t>RKRJB13</t>
  </si>
  <si>
    <t xml:space="preserve"> RKROB08 </t>
  </si>
  <si>
    <t xml:space="preserve">RKROB09 </t>
  </si>
  <si>
    <t>Elméleti kriminológia</t>
  </si>
  <si>
    <t>Gyakorlati kriminológia</t>
  </si>
  <si>
    <t xml:space="preserve"> Közös Közszolgálati Gyakorlat </t>
  </si>
  <si>
    <t>Rendészeti etika, integritás tréning</t>
  </si>
  <si>
    <t>Rendészeti kommunikáció tréning</t>
  </si>
  <si>
    <t>Irányítói, vezetői kompetenciafejlesztő tréning</t>
  </si>
  <si>
    <t>GAZDASÁGI  ISMERET ZV</t>
  </si>
  <si>
    <t>RHRTB46</t>
  </si>
  <si>
    <t>Modern technológiák a határellenőrzésben</t>
  </si>
  <si>
    <t>RHRTB45</t>
  </si>
  <si>
    <t>RKNI</t>
  </si>
  <si>
    <t>RFTTB01</t>
  </si>
  <si>
    <t>RKRIB19</t>
  </si>
  <si>
    <t>RKRIB20</t>
  </si>
  <si>
    <t>Kresz ismeretek</t>
  </si>
  <si>
    <t>Forgalomellenőrzés ( 4)</t>
  </si>
  <si>
    <t>Közrendvédelmi ismeretek (kl) 1.</t>
  </si>
  <si>
    <t>Csapatszolgálati vezetői gyakorlat (4)</t>
  </si>
  <si>
    <t>Közrendvédelmi vezetői gyakorlat (4)</t>
  </si>
  <si>
    <t>Külföldiek ellenőrzése</t>
  </si>
  <si>
    <t>Konfliktuskezelés tréning</t>
  </si>
  <si>
    <t>Igazgatásrendészeti jog (4 )</t>
  </si>
  <si>
    <t>dr. Simon Attila</t>
  </si>
  <si>
    <t>dr. Gáspár Miklós</t>
  </si>
  <si>
    <t xml:space="preserve">Dr. Freyer Tamás </t>
  </si>
  <si>
    <t xml:space="preserve">Testnevelési és Küzdősportok Tanszék </t>
  </si>
  <si>
    <t>Rendészeti Kiképzési és Nevelési Intézet</t>
  </si>
  <si>
    <t>Dr. Hegedűs Judit</t>
  </si>
  <si>
    <t>Rendészeti Magatartástudományi Tanszék</t>
  </si>
  <si>
    <t>Fekete Zsuzsanna</t>
  </si>
  <si>
    <t>Ügyfélszolgálati készségfejlesztő tréning</t>
  </si>
  <si>
    <t>Rendőrségi kockázatelemzés (4)</t>
  </si>
  <si>
    <t>Igazgatásrendészeti szakmatörténet (4)</t>
  </si>
  <si>
    <t>RRVTB06</t>
  </si>
  <si>
    <t>Büntetőjogi Tanszék</t>
  </si>
  <si>
    <t>Dr. Polt Péter</t>
  </si>
  <si>
    <t>Dr. Pallagi Anikó</t>
  </si>
  <si>
    <t>Rendészetelméleti és -történeti Tanszék</t>
  </si>
  <si>
    <t>Dr. Sallai János</t>
  </si>
  <si>
    <t>Rendészeti Vezetéstudományi Tanszék</t>
  </si>
  <si>
    <t>Dr. Kovács Gábor</t>
  </si>
  <si>
    <t>Dr. Chronowski Nóra</t>
  </si>
  <si>
    <t>Kriminológiai Tanszék</t>
  </si>
  <si>
    <t>Dr. Barabás Andrea Tünde</t>
  </si>
  <si>
    <t>Büntető-eljárásjogi Tanszék</t>
  </si>
  <si>
    <t>Dr. Fantoly Zsanett</t>
  </si>
  <si>
    <t>Erdős Ágnes</t>
  </si>
  <si>
    <t>Kriminálpszichológiai Tanszék</t>
  </si>
  <si>
    <t xml:space="preserve">Dr. Haller József </t>
  </si>
  <si>
    <t xml:space="preserve">Dr. Hegedűs Judit </t>
  </si>
  <si>
    <t>dr. Schubauerné dr. Hargitai Vera</t>
  </si>
  <si>
    <t>Bevándorlási Tanszék</t>
  </si>
  <si>
    <t xml:space="preserve">Dr. Molnár Katalin </t>
  </si>
  <si>
    <t>Rendészetelméleti- és történeti Tanszék</t>
  </si>
  <si>
    <t>BGKE</t>
  </si>
  <si>
    <t>dr. Németh Ágota</t>
  </si>
  <si>
    <t>Határrendészeti Tanszék</t>
  </si>
  <si>
    <t>Közbiztonsági Tanszék</t>
  </si>
  <si>
    <t xml:space="preserve">Dr. Major Róbert </t>
  </si>
  <si>
    <t xml:space="preserve">Dr. Csaba Zágon </t>
  </si>
  <si>
    <t>Vajkai Edina Ildikó</t>
  </si>
  <si>
    <t>Magasvári Adrienn</t>
  </si>
  <si>
    <t>Erdős Ákos</t>
  </si>
  <si>
    <t>Forenzikus Tudományok Tanszék</t>
  </si>
  <si>
    <t xml:space="preserve">Rendőrségi gazdálkodás </t>
  </si>
  <si>
    <t>Papp Dávid</t>
  </si>
  <si>
    <t>dr. Zsigmond Csaba</t>
  </si>
  <si>
    <t>Sánta Györgyné Huba Judit</t>
  </si>
  <si>
    <t>dr. Gál Erika</t>
  </si>
  <si>
    <t>Vám- és Pénzügyőri Tanszék</t>
  </si>
  <si>
    <t>dr. Suba László</t>
  </si>
  <si>
    <t>Dr. Szabó Andrea</t>
  </si>
  <si>
    <t>ÁNTK Társadalmi Kommunikáció Tanszék</t>
  </si>
  <si>
    <t>Dr. Balla József</t>
  </si>
  <si>
    <t>Vedó Attila</t>
  </si>
  <si>
    <t>Kakócz Krisztián</t>
  </si>
  <si>
    <t xml:space="preserve">dr. Skorka Tamás </t>
  </si>
  <si>
    <t xml:space="preserve">Felföldi Péter </t>
  </si>
  <si>
    <t>Dr. Tihanyi Miklós</t>
  </si>
  <si>
    <t xml:space="preserve">Zsámbokiné dr. Ficskovszky Ágnes </t>
  </si>
  <si>
    <t>RVPTB104</t>
  </si>
  <si>
    <t>Jövedéki jog 1. VP</t>
  </si>
  <si>
    <t>RVPTB105</t>
  </si>
  <si>
    <t>RVPTB106</t>
  </si>
  <si>
    <t>Jövedéki jog 2. VP</t>
  </si>
  <si>
    <t>Jövedéki jog 3. VP</t>
  </si>
  <si>
    <t>RVPTB101</t>
  </si>
  <si>
    <t>RVPTB102</t>
  </si>
  <si>
    <t>RVPTB103</t>
  </si>
  <si>
    <t>RVPTB108</t>
  </si>
  <si>
    <t>RVPTB109</t>
  </si>
  <si>
    <t>RVPTB110</t>
  </si>
  <si>
    <t>RVPTB111</t>
  </si>
  <si>
    <t>RVPTB112</t>
  </si>
  <si>
    <t>RVPTB113</t>
  </si>
  <si>
    <t>RVPTB114</t>
  </si>
  <si>
    <t>RVPTB115</t>
  </si>
  <si>
    <t>RVPTB116</t>
  </si>
  <si>
    <t>RVPTB117</t>
  </si>
  <si>
    <t>RVPTB118</t>
  </si>
  <si>
    <t>RVPTB120</t>
  </si>
  <si>
    <t>RVPTB121</t>
  </si>
  <si>
    <t>RVPTB122</t>
  </si>
  <si>
    <t>RVPTB131</t>
  </si>
  <si>
    <t>RVPTB123</t>
  </si>
  <si>
    <t>VÁMTARIFA GYAKORLAT</t>
  </si>
  <si>
    <t>Igazgatásrendészeti jog (4) 2.</t>
  </si>
  <si>
    <t xml:space="preserve"> RHRTB47</t>
  </si>
  <si>
    <t xml:space="preserve"> RRMTB05</t>
  </si>
  <si>
    <t>RRMTB04</t>
  </si>
  <si>
    <t>RRMTB07</t>
  </si>
  <si>
    <t>RRMTB08</t>
  </si>
  <si>
    <t>RRMTB06</t>
  </si>
  <si>
    <t>Fekete Márta</t>
  </si>
  <si>
    <t>RBATB29</t>
  </si>
  <si>
    <t>RBATB30</t>
  </si>
  <si>
    <t>RBATB31</t>
  </si>
  <si>
    <t>RBATB32</t>
  </si>
  <si>
    <t>RBATB33</t>
  </si>
  <si>
    <t>RBATB34</t>
  </si>
  <si>
    <t>RBATB35</t>
  </si>
  <si>
    <t>RBATB36</t>
  </si>
  <si>
    <t>RBATB37</t>
  </si>
  <si>
    <t>RBATB38</t>
  </si>
  <si>
    <t>RBATB41</t>
  </si>
  <si>
    <t>RBATB42</t>
  </si>
  <si>
    <t>RBATB28</t>
  </si>
  <si>
    <t>RBATB40</t>
  </si>
  <si>
    <t>RRETB12</t>
  </si>
  <si>
    <t>dr. Deák József</t>
  </si>
  <si>
    <t>RKRJB15</t>
  </si>
  <si>
    <t>RKRJB16</t>
  </si>
  <si>
    <t>dr. Fachet Gergő</t>
  </si>
  <si>
    <t>RRVTB07</t>
  </si>
  <si>
    <t>RKRIB05</t>
  </si>
  <si>
    <t>RKRIB06</t>
  </si>
  <si>
    <t>Dr. Nyeste Péter</t>
  </si>
  <si>
    <t>RKRJB14</t>
  </si>
  <si>
    <t>dr. Haspel Orsolya</t>
  </si>
  <si>
    <t>RKRJB03</t>
  </si>
  <si>
    <t>RKRJB04</t>
  </si>
  <si>
    <t>RKRJB05</t>
  </si>
  <si>
    <t>RKRJB06</t>
  </si>
  <si>
    <t>RKRJB07</t>
  </si>
  <si>
    <t>RKRJB08</t>
  </si>
  <si>
    <t>Dr. Buzás Gábor</t>
  </si>
  <si>
    <t>RKRJB12</t>
  </si>
  <si>
    <t>dr. Schubauerné dr. Hargitai Veronika</t>
  </si>
  <si>
    <t>RKRJB09</t>
  </si>
  <si>
    <t>RKRJB10</t>
  </si>
  <si>
    <t>RKBTB84</t>
  </si>
  <si>
    <t>Dr. Major Róbert</t>
  </si>
  <si>
    <t>RKBTB164</t>
  </si>
  <si>
    <t>Dr. Mészáros Gábor</t>
  </si>
  <si>
    <t>RKBTB194</t>
  </si>
  <si>
    <t xml:space="preserve">Dr. Mészáros Gábor </t>
  </si>
  <si>
    <t>RKBTB324</t>
  </si>
  <si>
    <t>RKBTB664</t>
  </si>
  <si>
    <t>RKBTB464</t>
  </si>
  <si>
    <t>RKBTB424</t>
  </si>
  <si>
    <t>RKBTB47</t>
  </si>
  <si>
    <t>dr. Potoczki Zoltán</t>
  </si>
  <si>
    <t>dr. Czene-Polgár Viktória</t>
  </si>
  <si>
    <t>RVPTB119</t>
  </si>
  <si>
    <t>dr. Pajor Andrea</t>
  </si>
  <si>
    <t>RVPTB138</t>
  </si>
  <si>
    <t>dr. Tirts Tibor</t>
  </si>
  <si>
    <t>dr. Anti Csaba László</t>
  </si>
  <si>
    <t>ÁTKTB08</t>
  </si>
  <si>
    <t xml:space="preserve">RTOSB02 </t>
  </si>
  <si>
    <t>RTOSB06</t>
  </si>
  <si>
    <t>RKRJB23</t>
  </si>
  <si>
    <t>RKRJB24</t>
  </si>
  <si>
    <t>KVI</t>
  </si>
  <si>
    <t>Polgári Nemzetbiztonsági Tanszék</t>
  </si>
  <si>
    <t>ÁNTK Társadalmi Kommunikációs Tanszék</t>
  </si>
  <si>
    <t>Dr. Zsolt Péter</t>
  </si>
  <si>
    <t>Adóztatás 1. (vp.)</t>
  </si>
  <si>
    <t>Adóztatás 2. (vp.)</t>
  </si>
  <si>
    <t>Adóztatás 3. (vp.)</t>
  </si>
  <si>
    <t>NPNBB32</t>
  </si>
  <si>
    <t>Dr. Dobák Imre</t>
  </si>
  <si>
    <t>RRETB13</t>
  </si>
  <si>
    <t>VKMTB70</t>
  </si>
  <si>
    <t>Dr. VassGyula</t>
  </si>
  <si>
    <t>RRETB14</t>
  </si>
  <si>
    <t xml:space="preserve">RBGVB133 </t>
  </si>
  <si>
    <t>Nagy Ádám Ferenc</t>
  </si>
  <si>
    <t xml:space="preserve">Dr. Bajnok Andrea </t>
  </si>
  <si>
    <t>Dr. Hautzinger Zoltán</t>
  </si>
  <si>
    <t>Klenner Zoltán</t>
  </si>
  <si>
    <t>dr. Szuhai Ilona</t>
  </si>
  <si>
    <t>dr. Szilvásy György Péter</t>
  </si>
  <si>
    <t>RKBTB134</t>
  </si>
  <si>
    <t>RKBTB414</t>
  </si>
  <si>
    <t>ÁTKTB07</t>
  </si>
  <si>
    <t>Büntetőeljárás jog 3.</t>
  </si>
  <si>
    <t>Konfliktuskezelési tréning</t>
  </si>
  <si>
    <t>RKRJB15 - RARTB06</t>
  </si>
  <si>
    <t>Alkotmányjogi alapintézmények, Jogi ismeretek</t>
  </si>
  <si>
    <t xml:space="preserve">RKRJB15 </t>
  </si>
  <si>
    <t>RRMTB05</t>
  </si>
  <si>
    <t>B2 nyelvvizsga</t>
  </si>
  <si>
    <t>Határellenőrzés, Határőrizet,Határforgalom-ellenőrzés</t>
  </si>
  <si>
    <t>Határrendészeti igazgatás 1.</t>
  </si>
  <si>
    <t>Határrendészeti műveletek</t>
  </si>
  <si>
    <t>Határellenőrzés, Határőrizet,Határforgalom-ellenőrzés, Határrendészeti vezetési ismeretek 2.</t>
  </si>
  <si>
    <t xml:space="preserve">Modern technológiák a határellenőrzésben </t>
  </si>
  <si>
    <t>Határőrizet,Határforgalom-ellenőrzés</t>
  </si>
  <si>
    <t>Szabálysértési jog  (4) 2.</t>
  </si>
  <si>
    <t>Szabálysértési jog  (4) 1.</t>
  </si>
  <si>
    <t>Szabálysértési jog  (4) 3.</t>
  </si>
  <si>
    <t>Szabálysértési jog  (4) 4.</t>
  </si>
  <si>
    <t>Szabálysértési jog  (4) 5.</t>
  </si>
  <si>
    <t>Szabálysértési jog  (4) 6.</t>
  </si>
  <si>
    <t xml:space="preserve">Balesetelemzés 1. Közlekedésrendészeti ismeretek </t>
  </si>
  <si>
    <t xml:space="preserve"> RKBTB15</t>
  </si>
  <si>
    <t>Adóztatás 3.</t>
  </si>
  <si>
    <t xml:space="preserve">RVPTB 119 </t>
  </si>
  <si>
    <t>RKBTB11               RKBTB19</t>
  </si>
  <si>
    <t>RHRTB32,            RHRTB33,</t>
  </si>
  <si>
    <t xml:space="preserve">Igazgatásrendészeti jog </t>
  </si>
  <si>
    <t>Szabadon választható tárgyak</t>
  </si>
  <si>
    <t>Idegennyelvi és Szaknyelvi Lektorátus</t>
  </si>
  <si>
    <t>RMORB04</t>
  </si>
  <si>
    <t>RFTTB02</t>
  </si>
  <si>
    <t>Krimmigráció</t>
  </si>
  <si>
    <t>Ürmösné Dr. Simon Gabriella</t>
  </si>
  <si>
    <t>RHRTB67</t>
  </si>
  <si>
    <t>RHRTB68</t>
  </si>
  <si>
    <t>RHRTB69</t>
  </si>
  <si>
    <t xml:space="preserve">RBATB35 </t>
  </si>
  <si>
    <t xml:space="preserve">Európai migrációs politika </t>
  </si>
  <si>
    <t>Büntetőjog 4                            Menedékjogi igazgatás                   Szabad mozgás és tartózkodás joga</t>
  </si>
  <si>
    <t>RHRTB48</t>
  </si>
  <si>
    <t>Dr.Balla Zoltán</t>
  </si>
  <si>
    <t>Igazgatásrendészeti és Nemzetközi Rendészeti Tanszék</t>
  </si>
  <si>
    <t xml:space="preserve">Igazgatásrendészeti és Nemzetközi Rendészeti Tanszék </t>
  </si>
  <si>
    <t>Igazgatásrendészeti és Nemzetközi  Rendészeti Tanszék</t>
  </si>
  <si>
    <t>Girhiny Kornél</t>
  </si>
  <si>
    <t>Németh Gábor</t>
  </si>
  <si>
    <t>Dr. Gárdonyi Gergely</t>
  </si>
  <si>
    <t>RHRTB67, RHRTB32, RHRTB33</t>
  </si>
  <si>
    <t>RHRTB67, RHRTB32, RHRTB33, RHRTB34</t>
  </si>
  <si>
    <t>RHRTB67 RHRTB32, RHRTB33, RHRTB36</t>
  </si>
  <si>
    <t>érvényes 2023/2024-es tanévtől felmenő rendszerben.</t>
  </si>
  <si>
    <t xml:space="preserve">Büntetőeljárás-jog 3. </t>
  </si>
  <si>
    <t>K(SZG)</t>
  </si>
  <si>
    <t>GYJ(SZG)</t>
  </si>
  <si>
    <t>Bevezetés az adójogba</t>
  </si>
  <si>
    <t>VÁMJOG GYAKORLAT</t>
  </si>
  <si>
    <t>A(Z)</t>
  </si>
  <si>
    <t>Szervezeti beilleszkedést támogató ismeretek</t>
  </si>
  <si>
    <t>JÖVEDÉKI GYAKORLAT</t>
  </si>
  <si>
    <t>RINTB03</t>
  </si>
  <si>
    <t>Rendészeti hatósági eljárásjogi repetitórium</t>
  </si>
  <si>
    <t>dr. Merkl Zoltán</t>
  </si>
  <si>
    <t>Vájlok László</t>
  </si>
  <si>
    <t>RINTB07</t>
  </si>
  <si>
    <t>A rendészet nemzetközi és uniós jogi alapjai</t>
  </si>
  <si>
    <t>RINTB09</t>
  </si>
  <si>
    <t>Rendészet és alapjogok</t>
  </si>
  <si>
    <t>Határrendészeti szaknyelv</t>
  </si>
  <si>
    <t>Harmadik országbeli állampolgárok tartózkodásának szabályai</t>
  </si>
  <si>
    <t>RBATB51</t>
  </si>
  <si>
    <t>Pénzügyőri szabálysértési jog</t>
  </si>
  <si>
    <t>Lőkiképzés 2.</t>
  </si>
  <si>
    <t>ÁEKMTB55</t>
  </si>
  <si>
    <t>RTKTB87</t>
  </si>
  <si>
    <t>RTKTB89</t>
  </si>
  <si>
    <t>RTKTB88</t>
  </si>
  <si>
    <t>RTKTB98</t>
  </si>
  <si>
    <t>ÁTKTM49</t>
  </si>
  <si>
    <t>RINYB25</t>
  </si>
  <si>
    <t>RINYB26</t>
  </si>
  <si>
    <t>RINYB27</t>
  </si>
  <si>
    <t>RINYB29</t>
  </si>
  <si>
    <t>RINYB30</t>
  </si>
  <si>
    <t>RINYB39</t>
  </si>
  <si>
    <t>RINYB40</t>
  </si>
  <si>
    <t>RINYB41</t>
  </si>
  <si>
    <t>RINYB42</t>
  </si>
  <si>
    <t>RINYB43</t>
  </si>
  <si>
    <t>RINYB44</t>
  </si>
  <si>
    <t>RINYB31</t>
  </si>
  <si>
    <t>RINYB32</t>
  </si>
  <si>
    <t>RINYB33</t>
  </si>
  <si>
    <t>RINYB34</t>
  </si>
  <si>
    <t>RHRTB65</t>
  </si>
  <si>
    <t>RHRTB22</t>
  </si>
  <si>
    <t>RBATB27</t>
  </si>
  <si>
    <t>RBATB20</t>
  </si>
  <si>
    <t>RBATB23</t>
  </si>
  <si>
    <t>RBATB49</t>
  </si>
  <si>
    <t>RNETB03</t>
  </si>
  <si>
    <t>RJITB07</t>
  </si>
  <si>
    <t>RARTB16</t>
  </si>
  <si>
    <t>RKRJB25</t>
  </si>
  <si>
    <t>RKRJB26</t>
  </si>
  <si>
    <t>RJITB06</t>
  </si>
  <si>
    <t xml:space="preserve">RBGVB36 </t>
  </si>
  <si>
    <t xml:space="preserve">RGBVB141 </t>
  </si>
  <si>
    <t xml:space="preserve">RBGVB134 </t>
  </si>
  <si>
    <t>RBGVB135</t>
  </si>
  <si>
    <t>RBGVB136</t>
  </si>
  <si>
    <t>RBGVB137</t>
  </si>
  <si>
    <t>RBGVB138</t>
  </si>
  <si>
    <t>RBGVB139</t>
  </si>
  <si>
    <t>RBGVB144</t>
  </si>
  <si>
    <t>RBGVB145</t>
  </si>
  <si>
    <t>RBGVB146</t>
  </si>
  <si>
    <t>RBGVB147</t>
  </si>
  <si>
    <t>RBVTB72</t>
  </si>
  <si>
    <t>RFTTB05</t>
  </si>
  <si>
    <t>RKNIB38</t>
  </si>
  <si>
    <t>RMORB56</t>
  </si>
  <si>
    <t>RMORB79</t>
  </si>
  <si>
    <t>RRETB09</t>
  </si>
  <si>
    <t>RRETB11</t>
  </si>
  <si>
    <t>RVPTB142</t>
  </si>
  <si>
    <t>RVPTB143</t>
  </si>
  <si>
    <t>RVPTB145</t>
  </si>
  <si>
    <t>RVPTB56</t>
  </si>
  <si>
    <t>RKBTB26</t>
  </si>
  <si>
    <t>RBÜEB07</t>
  </si>
  <si>
    <t>RBÜAB16</t>
  </si>
  <si>
    <t>RBÜAB11</t>
  </si>
  <si>
    <t>RBÜAB14</t>
  </si>
  <si>
    <t>„Szent László Program – Erdély felfedezése”</t>
  </si>
  <si>
    <t>Aerobik</t>
  </si>
  <si>
    <t>Kondicionálás</t>
  </si>
  <si>
    <t>Labdarúgás</t>
  </si>
  <si>
    <t>Lovaglás elmélete és gyakorlati alapjai</t>
  </si>
  <si>
    <t xml:space="preserve">A vívás gyakorlati alapjai </t>
  </si>
  <si>
    <t>Angol migrációs szaknyelv 1.</t>
  </si>
  <si>
    <t>Angol migrációs szaknyelv 2.</t>
  </si>
  <si>
    <t>Angol kommunikációs rendészeti szaknyelv 1.</t>
  </si>
  <si>
    <t>Rendészeti szaknyelvi nyelvvizsgára felkészítés 1.</t>
  </si>
  <si>
    <t>Rendészeti szaknyelvi nyelvvizsgára felkészítés 2.</t>
  </si>
  <si>
    <t>Angol B2 nyelvvizsga felkészítő 1.</t>
  </si>
  <si>
    <t>Angol B2 nyelvvizsga felkészítő 2.</t>
  </si>
  <si>
    <t>Angol középfokú szintre hozó 1.</t>
  </si>
  <si>
    <t>Angol középfokú szintre hozó 2.</t>
  </si>
  <si>
    <t>Angol középfokú szintre hozó 3.</t>
  </si>
  <si>
    <t>Angol középfokú szintre hozó 4.</t>
  </si>
  <si>
    <t>Német rendészeti szaknyelv 1.</t>
  </si>
  <si>
    <t>Német rendészeti szaknyelv 2.</t>
  </si>
  <si>
    <t>Plurális rendészeti angol szaknyelv 1.</t>
  </si>
  <si>
    <t>Plurális rendészeti angol szaknyelv 2.</t>
  </si>
  <si>
    <t>Úti okmányok vizsgálata</t>
  </si>
  <si>
    <t>A schengeni egyezménnyel kapcsolatos rendészeti és biztonsági tanulmányok</t>
  </si>
  <si>
    <t>Biztonságpolitika és migráció</t>
  </si>
  <si>
    <t>A külföldiek integrációja hazánkban és az Európai Unióban</t>
  </si>
  <si>
    <t>Migráció Európa peremén</t>
  </si>
  <si>
    <t>Híres magyarok – az állampolgárság megállapítása és az államérdekű honosítás speciális szabályai</t>
  </si>
  <si>
    <t>Az Európai Elfogatóparancs és átadási eljárás</t>
  </si>
  <si>
    <t>Értékpapírjogi és tőkepiaci ismeretek</t>
  </si>
  <si>
    <t>Gyűlölet-bűncselekmények: bűnüldözés és bűnmegelőzés az Euróapi Unióban</t>
  </si>
  <si>
    <t>Humánerőforrás gazdálkodás</t>
  </si>
  <si>
    <t>Munkajog a gyakorlatban</t>
  </si>
  <si>
    <t>Vagyonjogi kérdések a rendészeti tevékenységben</t>
  </si>
  <si>
    <t>Bűnelemzés a modern bűnüldözésben</t>
  </si>
  <si>
    <t>A csúcstechnológiai bűnözés és nyomozása</t>
  </si>
  <si>
    <t>A bűnügyi hírszerzés gyakorlata 1. </t>
  </si>
  <si>
    <t>A bűnügyi hírszerzés gyakorlata 2. </t>
  </si>
  <si>
    <t>A bűnügyi hírszerzés gyakorlata 3. </t>
  </si>
  <si>
    <t>A környezeti bűncselekmények elleni nemzetközi és hazai fellépés</t>
  </si>
  <si>
    <t>Bankok biztonsága, védelmi megoldásai</t>
  </si>
  <si>
    <t>Kiberbűnözés elleni rendészeti fellépés</t>
  </si>
  <si>
    <t>Információvédelem kriptográfiával az ókortól napjainki</t>
  </si>
  <si>
    <t>Modern technológiák  - avuló jog</t>
  </si>
  <si>
    <t xml:space="preserve">Esettanulmányok a gazdasági bűncselekmények témaköréből </t>
  </si>
  <si>
    <t>Új típusú információszerzés a bűnüldözésben</t>
  </si>
  <si>
    <t xml:space="preserve">Bv. intézetek kriminalisztikája testközelben </t>
  </si>
  <si>
    <t>Környezet- és természet elleni bűncselekmények kriminálmetodikája</t>
  </si>
  <si>
    <t>Bűnügyi helyszínelés a gyakorlatban</t>
  </si>
  <si>
    <t>Kiscsoportok vezetése rendészeti közegben</t>
  </si>
  <si>
    <t>Atomerőművek biztonsága</t>
  </si>
  <si>
    <t>Személyvédelem</t>
  </si>
  <si>
    <t>Egyetemi Polgárőrség</t>
  </si>
  <si>
    <t>Sportrendészet</t>
  </si>
  <si>
    <t>Az Oroszországi Föderáció rendészeti rendszerei</t>
  </si>
  <si>
    <t>Bevételi hatóságok nemzetközi együttműködése</t>
  </si>
  <si>
    <t>Kockázatkezelés a rendvédelem területén</t>
  </si>
  <si>
    <t>Az emberi erőforrás, mint érték a rendészetben</t>
  </si>
  <si>
    <t>Vámellenőrzés a gyakorlatban – Záhonytól Brüsszelig</t>
  </si>
  <si>
    <t xml:space="preserve">Közlekedési büntetőjog </t>
  </si>
  <si>
    <t>A vallomás műszeres ellenőrzése</t>
  </si>
  <si>
    <t>A büntetőeljárás aktuális kihívásai</t>
  </si>
  <si>
    <t>Az állami büntetőhatalom elmélete és gyakorlata</t>
  </si>
  <si>
    <t>A bűnözés legújabb tendenciáinak büntetőjogi kihívásai</t>
  </si>
  <si>
    <t>A bűnhalmazatok gyakorlati problémái</t>
  </si>
  <si>
    <t>A büntetőjogszabály értelmezése</t>
  </si>
  <si>
    <t>ÁNTK - Európai Köz- és Magánjogi Tanszék</t>
  </si>
  <si>
    <t>Dr. Orbán Endre</t>
  </si>
  <si>
    <t>Testnevelési és Küzdősportok Tanszék</t>
  </si>
  <si>
    <t>Dr. Benczéné Bagó Andrea</t>
  </si>
  <si>
    <t xml:space="preserve">Nagy Ádám Ferenc </t>
  </si>
  <si>
    <t xml:space="preserve">Dr. Freyer Gyula Tamás </t>
  </si>
  <si>
    <t>Dr. Freyer Gyula Tamás</t>
  </si>
  <si>
    <t>ÁNTK - Társadalmi Kommunikáció Tanszék</t>
  </si>
  <si>
    <t>Dr. Bartóki-Gönczy Balázs</t>
  </si>
  <si>
    <t>Dr. Borszéki Judit</t>
  </si>
  <si>
    <t>Kudar Mariann</t>
  </si>
  <si>
    <t>Acsai György</t>
  </si>
  <si>
    <t>Dr. Nagy György</t>
  </si>
  <si>
    <t>Barnucz Nóra</t>
  </si>
  <si>
    <t>Veres-Faddi Nikolett</t>
  </si>
  <si>
    <t>Kovács Éva</t>
  </si>
  <si>
    <t xml:space="preserve">dr. Mágó Barbara </t>
  </si>
  <si>
    <t>dr. Sipos Csilla</t>
  </si>
  <si>
    <t>Dr. Gyaraki Réka</t>
  </si>
  <si>
    <t>dr. Simon Béla</t>
  </si>
  <si>
    <t>dr. Gyaraki Réka</t>
  </si>
  <si>
    <t>Dr. Károlyi László</t>
  </si>
  <si>
    <t>Dr. Nagy Zoltán András</t>
  </si>
  <si>
    <t>Hauber György</t>
  </si>
  <si>
    <t>Büntetés-végrehajtási Tanszék</t>
  </si>
  <si>
    <t>Dr. Czenczer Orsolya</t>
  </si>
  <si>
    <t>Farkasné dr. Halász Henrietta</t>
  </si>
  <si>
    <t>Dr. Regényi Kund Miklós</t>
  </si>
  <si>
    <t>MÖRT</t>
  </si>
  <si>
    <t xml:space="preserve">dr. Rottler Violetta </t>
  </si>
  <si>
    <t>dr. Kovács Sándor</t>
  </si>
  <si>
    <t>Dr. Csaba Zágon</t>
  </si>
  <si>
    <t>Dr. Suba László</t>
  </si>
  <si>
    <t>Dr. Budaházi Árpád</t>
  </si>
  <si>
    <t>Dr. Vári Vince</t>
  </si>
  <si>
    <t>Dr. Horgos Lívia</t>
  </si>
  <si>
    <t>Bűntetőjogi Tanszék</t>
  </si>
  <si>
    <t>Dr. Amberg Erzsébet</t>
  </si>
  <si>
    <t>RKNIB39</t>
  </si>
  <si>
    <t>Robotzsaru 3.</t>
  </si>
  <si>
    <t>RKNIB42</t>
  </si>
  <si>
    <t>Robotzsaru 5.</t>
  </si>
  <si>
    <t>RNYTB03</t>
  </si>
  <si>
    <t>RNYTB07</t>
  </si>
  <si>
    <t>A szolgálati kutya alkalmazása</t>
  </si>
  <si>
    <t>Rendészet és turizmusbiztonság</t>
  </si>
  <si>
    <t>dr. Frigyer László</t>
  </si>
  <si>
    <t>Dr. Mátyás Szabolcs</t>
  </si>
  <si>
    <t>RBÜEB08</t>
  </si>
  <si>
    <t>Büntető-eljárásjog szigorlat</t>
  </si>
  <si>
    <t>Büntetőeljárás-jog1., Büntetőeljárás jog 2.</t>
  </si>
  <si>
    <t>RBÜEB11          RBÜEB12</t>
  </si>
  <si>
    <t>RBÜAB12          RBÜAB03</t>
  </si>
  <si>
    <t>Büntetőjog gyakorlat 1. Büntetőjog 3.</t>
  </si>
  <si>
    <t>RKNIB40</t>
  </si>
  <si>
    <t>Robotzsaru 4. (bűnügyi)</t>
  </si>
  <si>
    <t>Robotzsaru 4.(bűnügyi)</t>
  </si>
  <si>
    <t>RKNIB41</t>
  </si>
  <si>
    <t>Robotzsaru 4. (rendészeti)</t>
  </si>
  <si>
    <t>Mágó Barbara</t>
  </si>
  <si>
    <t>RKNIB43</t>
  </si>
  <si>
    <t xml:space="preserve">Robotzsaru 3. </t>
  </si>
  <si>
    <t>Határellenőrzés, Határőrizet,Határforgalom-ellenőrzés, Határrendészeti hatósági tevékenységek</t>
  </si>
  <si>
    <t>csak határrendészeti rendőr szakirányon van előfeltétel, bevándorlási szakirányon nincs!</t>
  </si>
  <si>
    <t>RINYB07</t>
  </si>
  <si>
    <t>RBÜAB04                   RBATB37              RBATB38</t>
  </si>
  <si>
    <t>Krimináltechnika Tanszék</t>
  </si>
  <si>
    <t>Krimináltaktika Tanszék</t>
  </si>
  <si>
    <t>RBATB44</t>
  </si>
  <si>
    <t>RBATB45</t>
  </si>
  <si>
    <t>RBATB46</t>
  </si>
  <si>
    <t>Büntető-eljárásjog 1.</t>
  </si>
  <si>
    <t>dr.Haspel Orsolya</t>
  </si>
  <si>
    <t xml:space="preserve">RKBTB91 </t>
  </si>
  <si>
    <t>RVPTB151</t>
  </si>
  <si>
    <t>RVPTB86</t>
  </si>
  <si>
    <t>RVPTB88</t>
  </si>
  <si>
    <t>RVPTB148</t>
  </si>
  <si>
    <t>RVPTB149</t>
  </si>
  <si>
    <t>RKROB11</t>
  </si>
  <si>
    <t>A kiberbűnözés kriminológiája</t>
  </si>
  <si>
    <t>Dr. Kiss Tibor</t>
  </si>
  <si>
    <t>RRVTB08</t>
  </si>
  <si>
    <t>Rendészeti önkéntes gyakorlat</t>
  </si>
  <si>
    <t>RRVTB09</t>
  </si>
  <si>
    <t xml:space="preserve">Rendészeti menedzsment </t>
  </si>
  <si>
    <t>Dr. Kovács István</t>
  </si>
  <si>
    <t>Krimináltaktikai Tanszék</t>
  </si>
  <si>
    <t>Krimináltechnikai Tanszék</t>
  </si>
  <si>
    <t>Dr. Kovács Sándor</t>
  </si>
  <si>
    <t>RHRTB70</t>
  </si>
  <si>
    <t>Határrendészet</t>
  </si>
  <si>
    <t>JÖVEDÉKI  JOG ÉS ADÓZTATÁS ZV</t>
  </si>
  <si>
    <t>RINYB47</t>
  </si>
  <si>
    <t>Vámjog gyakorlat</t>
  </si>
  <si>
    <t>RINYB28</t>
  </si>
  <si>
    <t>Angol kommunikációs rendészeti szaknyelv 2.</t>
  </si>
  <si>
    <t xml:space="preserve">Alkotmányjogi alapintézmények </t>
  </si>
  <si>
    <t>Rendészeti pedagógia</t>
  </si>
  <si>
    <t>Lőkiképzés 2</t>
  </si>
  <si>
    <t>Rendészeti hatósági eljárásjogi repetitórium (4)</t>
  </si>
  <si>
    <t xml:space="preserve">Rendészeti hatósági eljárásjog 2.  </t>
  </si>
  <si>
    <t>Magyarország stratégiai dimenziói a múltban és ma</t>
  </si>
  <si>
    <t xml:space="preserve">Civilizációnk kihívásai </t>
  </si>
  <si>
    <t>Védelem és közszolgálat</t>
  </si>
  <si>
    <t xml:space="preserve">Állam- és Jogtörténeti Tanszék </t>
  </si>
  <si>
    <t>Prof. Dr. Nagyernyei-Szabó Ádám Sándor</t>
  </si>
  <si>
    <t>Hadászati Tanszék</t>
  </si>
  <si>
    <t>Dr. Jobbágy Zoltán</t>
  </si>
  <si>
    <t>RINYB52</t>
  </si>
  <si>
    <t>RINYB56</t>
  </si>
  <si>
    <t>Orosz nyelv kezdőknek</t>
  </si>
  <si>
    <t>Orosz nyelv haladóknak</t>
  </si>
  <si>
    <t>Nagy Éva</t>
  </si>
  <si>
    <t>Rucska András</t>
  </si>
  <si>
    <t>Dr. Nagy-Tóth Nikolett Ágnes</t>
  </si>
  <si>
    <t>RBGVB149</t>
  </si>
  <si>
    <t xml:space="preserve">Mesterséges intelligencia alkalmazása </t>
  </si>
  <si>
    <t>Dr. Kovács Zoltán</t>
  </si>
  <si>
    <t>RKBTB58</t>
  </si>
  <si>
    <t xml:space="preserve">A vallás különös szerepe a közszolgálatban </t>
  </si>
  <si>
    <t>RBÜEB17</t>
  </si>
  <si>
    <t>ÁÁJTB06</t>
  </si>
  <si>
    <t>ÁÁJTB05</t>
  </si>
  <si>
    <t>HKHATA901</t>
  </si>
  <si>
    <t>RVPTB141</t>
  </si>
  <si>
    <t>Narkológia</t>
  </si>
  <si>
    <t>RVPTB140</t>
  </si>
  <si>
    <t>Tudatos adózás</t>
  </si>
  <si>
    <t xml:space="preserve">Dr. Magasvári Adrienn </t>
  </si>
  <si>
    <t>Dr. Magasvári Adrienn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</si>
</sst>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2" x14ac:knownFonts="1">
    <font>
      <sz val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 Narrow"/>
      <family val="2"/>
      <charset val="238"/>
    </font>
    <font>
      <sz val="10"/>
      <name val="Arial CE"/>
      <charset val="238"/>
    </font>
    <font>
      <sz val="10"/>
      <name val="Arial Narrow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rgb="FF00B050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1"/>
      <name val="Arial"/>
      <family val="2"/>
      <charset val="238"/>
    </font>
    <font>
      <sz val="12"/>
      <color rgb="FF00B05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3"/>
      <color rgb="FFFF0000"/>
      <name val="Arial"/>
      <family val="2"/>
      <charset val="238"/>
    </font>
    <font>
      <i/>
      <sz val="12"/>
      <name val="Arial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41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15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1"/>
        <b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42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4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BFEFBF"/>
      </patternFill>
    </fill>
    <fill>
      <patternFill patternType="solid">
        <fgColor rgb="FFCCFFCC"/>
        <bgColor indexed="41"/>
      </patternFill>
    </fill>
  </fills>
  <borders count="3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double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medium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medium">
        <color indexed="64"/>
      </top>
      <bottom style="thin">
        <color indexed="8"/>
      </bottom>
      <diagonal/>
    </border>
    <border>
      <left/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8"/>
      </right>
      <top style="thin">
        <color rgb="FF000000"/>
      </top>
      <bottom style="thin">
        <color indexed="8"/>
      </bottom>
      <diagonal/>
    </border>
    <border>
      <left style="thin">
        <color rgb="FF000000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double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8"/>
      </bottom>
      <diagonal/>
    </border>
    <border>
      <left/>
      <right style="thin">
        <color indexed="64"/>
      </right>
      <top style="thin">
        <color rgb="FF000000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</borders>
  <cellStyleXfs count="51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7" borderId="1" applyNumberFormat="0" applyAlignment="0" applyProtection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22" fillId="17" borderId="7" applyNumberFormat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4" fillId="4" borderId="0" applyNumberFormat="0" applyBorder="0" applyAlignment="0" applyProtection="0"/>
    <xf numFmtId="0" fontId="15" fillId="22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/>
    <xf numFmtId="0" fontId="17" fillId="0" borderId="0"/>
    <xf numFmtId="0" fontId="21" fillId="0" borderId="9" applyNumberFormat="0" applyFill="0" applyAlignment="0" applyProtection="0"/>
    <xf numFmtId="0" fontId="18" fillId="3" borderId="0" applyNumberFormat="0" applyBorder="0" applyAlignment="0" applyProtection="0"/>
    <xf numFmtId="0" fontId="19" fillId="23" borderId="0" applyNumberFormat="0" applyBorder="0" applyAlignment="0" applyProtection="0"/>
    <xf numFmtId="0" fontId="20" fillId="22" borderId="1" applyNumberFormat="0" applyAlignment="0" applyProtection="0"/>
    <xf numFmtId="0" fontId="23" fillId="0" borderId="0"/>
    <xf numFmtId="0" fontId="3" fillId="0" borderId="0"/>
    <xf numFmtId="0" fontId="2" fillId="0" borderId="0"/>
    <xf numFmtId="0" fontId="24" fillId="0" borderId="0"/>
    <xf numFmtId="0" fontId="22" fillId="0" borderId="0"/>
    <xf numFmtId="0" fontId="23" fillId="0" borderId="0"/>
    <xf numFmtId="0" fontId="1" fillId="0" borderId="0"/>
  </cellStyleXfs>
  <cellXfs count="1019">
    <xf numFmtId="0" fontId="0" fillId="0" borderId="0" xfId="0"/>
    <xf numFmtId="0" fontId="26" fillId="0" borderId="0" xfId="39" applyFont="1"/>
    <xf numFmtId="0" fontId="30" fillId="4" borderId="12" xfId="39" applyFont="1" applyFill="1" applyBorder="1" applyAlignment="1" applyProtection="1">
      <alignment horizontal="center"/>
    </xf>
    <xf numFmtId="0" fontId="31" fillId="4" borderId="13" xfId="39" applyFont="1" applyFill="1" applyBorder="1" applyProtection="1"/>
    <xf numFmtId="0" fontId="30" fillId="25" borderId="150" xfId="44" applyFont="1" applyFill="1" applyBorder="1" applyAlignment="1" applyProtection="1">
      <alignment horizontal="center"/>
    </xf>
    <xf numFmtId="0" fontId="30" fillId="4" borderId="63" xfId="39" applyFont="1" applyFill="1" applyBorder="1" applyAlignment="1" applyProtection="1">
      <alignment horizontal="center"/>
    </xf>
    <xf numFmtId="0" fontId="32" fillId="4" borderId="12" xfId="39" applyFont="1" applyFill="1" applyBorder="1" applyProtection="1"/>
    <xf numFmtId="0" fontId="32" fillId="4" borderId="13" xfId="39" applyFont="1" applyFill="1" applyBorder="1" applyProtection="1"/>
    <xf numFmtId="0" fontId="32" fillId="4" borderId="151" xfId="39" applyFont="1" applyFill="1" applyBorder="1" applyProtection="1"/>
    <xf numFmtId="0" fontId="32" fillId="0" borderId="75" xfId="39" applyFont="1" applyBorder="1"/>
    <xf numFmtId="0" fontId="32" fillId="0" borderId="77" xfId="39" applyFont="1" applyBorder="1"/>
    <xf numFmtId="0" fontId="31" fillId="0" borderId="0" xfId="39" applyFont="1"/>
    <xf numFmtId="0" fontId="32" fillId="0" borderId="74" xfId="39" applyFont="1" applyFill="1" applyBorder="1" applyAlignment="1" applyProtection="1">
      <alignment horizontal="center" vertical="center"/>
      <protection locked="0"/>
    </xf>
    <xf numFmtId="0" fontId="32" fillId="25" borderId="75" xfId="39" applyFont="1" applyFill="1" applyBorder="1" applyAlignment="1" applyProtection="1">
      <alignment horizontal="center"/>
    </xf>
    <xf numFmtId="0" fontId="32" fillId="0" borderId="78" xfId="39" applyFont="1" applyFill="1" applyBorder="1" applyAlignment="1" applyProtection="1">
      <protection locked="0"/>
    </xf>
    <xf numFmtId="0" fontId="32" fillId="0" borderId="17" xfId="38" applyNumberFormat="1" applyFont="1" applyFill="1" applyBorder="1" applyAlignment="1" applyProtection="1">
      <alignment horizontal="center"/>
      <protection locked="0"/>
    </xf>
    <xf numFmtId="1" fontId="32" fillId="4" borderId="19" xfId="39" applyNumberFormat="1" applyFont="1" applyFill="1" applyBorder="1" applyAlignment="1" applyProtection="1">
      <alignment horizontal="center"/>
    </xf>
    <xf numFmtId="0" fontId="32" fillId="0" borderId="51" xfId="38" applyNumberFormat="1" applyFont="1" applyFill="1" applyBorder="1" applyAlignment="1" applyProtection="1">
      <alignment horizontal="center"/>
      <protection locked="0"/>
    </xf>
    <xf numFmtId="0" fontId="32" fillId="0" borderId="20" xfId="38" applyNumberFormat="1" applyFont="1" applyBorder="1" applyAlignment="1" applyProtection="1">
      <alignment horizontal="center"/>
      <protection locked="0"/>
    </xf>
    <xf numFmtId="0" fontId="32" fillId="0" borderId="17" xfId="38" applyNumberFormat="1" applyFont="1" applyBorder="1" applyAlignment="1" applyProtection="1">
      <alignment horizontal="center"/>
      <protection locked="0"/>
    </xf>
    <xf numFmtId="0" fontId="32" fillId="0" borderId="61" xfId="38" applyNumberFormat="1" applyFont="1" applyBorder="1" applyAlignment="1" applyProtection="1">
      <alignment horizontal="center"/>
      <protection locked="0"/>
    </xf>
    <xf numFmtId="0" fontId="32" fillId="0" borderId="51" xfId="38" applyNumberFormat="1" applyFont="1" applyBorder="1" applyAlignment="1" applyProtection="1">
      <alignment horizontal="center"/>
      <protection locked="0"/>
    </xf>
    <xf numFmtId="0" fontId="32" fillId="0" borderId="19" xfId="38" applyNumberFormat="1" applyFont="1" applyBorder="1" applyAlignment="1" applyProtection="1">
      <alignment horizontal="center"/>
      <protection locked="0"/>
    </xf>
    <xf numFmtId="0" fontId="32" fillId="0" borderId="18" xfId="38" applyNumberFormat="1" applyFont="1" applyBorder="1" applyAlignment="1" applyProtection="1">
      <alignment horizontal="center"/>
      <protection locked="0"/>
    </xf>
    <xf numFmtId="1" fontId="32" fillId="4" borderId="16" xfId="39" applyNumberFormat="1" applyFont="1" applyFill="1" applyBorder="1" applyAlignment="1" applyProtection="1">
      <alignment horizontal="center"/>
    </xf>
    <xf numFmtId="1" fontId="32" fillId="4" borderId="17" xfId="39" applyNumberFormat="1" applyFont="1" applyFill="1" applyBorder="1" applyAlignment="1" applyProtection="1">
      <alignment horizontal="center"/>
    </xf>
    <xf numFmtId="1" fontId="32" fillId="4" borderId="21" xfId="39" applyNumberFormat="1" applyFont="1" applyFill="1" applyBorder="1" applyAlignment="1" applyProtection="1">
      <alignment horizontal="center" vertical="center" shrinkToFit="1"/>
    </xf>
    <xf numFmtId="0" fontId="33" fillId="0" borderId="0" xfId="39" applyFont="1"/>
    <xf numFmtId="0" fontId="32" fillId="0" borderId="79" xfId="39" applyFont="1" applyFill="1" applyBorder="1" applyAlignment="1" applyProtection="1">
      <alignment horizontal="center" vertical="center"/>
      <protection locked="0"/>
    </xf>
    <xf numFmtId="0" fontId="32" fillId="25" borderId="77" xfId="39" applyFont="1" applyFill="1" applyBorder="1" applyAlignment="1" applyProtection="1">
      <alignment horizontal="center"/>
    </xf>
    <xf numFmtId="0" fontId="32" fillId="0" borderId="78" xfId="39" applyFont="1" applyFill="1" applyBorder="1" applyAlignment="1" applyProtection="1">
      <alignment horizontal="left"/>
      <protection locked="0"/>
    </xf>
    <xf numFmtId="0" fontId="32" fillId="0" borderId="156" xfId="39" applyFont="1" applyFill="1" applyBorder="1" applyAlignment="1" applyProtection="1">
      <protection locked="0"/>
    </xf>
    <xf numFmtId="0" fontId="32" fillId="0" borderId="17" xfId="39" applyFont="1" applyBorder="1" applyAlignment="1" applyProtection="1">
      <alignment horizontal="center"/>
      <protection locked="0"/>
    </xf>
    <xf numFmtId="0" fontId="32" fillId="0" borderId="19" xfId="39" applyFont="1" applyBorder="1" applyAlignment="1" applyProtection="1">
      <alignment horizontal="center"/>
      <protection locked="0"/>
    </xf>
    <xf numFmtId="0" fontId="32" fillId="0" borderId="22" xfId="39" applyFont="1" applyFill="1" applyBorder="1" applyAlignment="1" applyProtection="1">
      <alignment horizontal="center"/>
      <protection locked="0"/>
    </xf>
    <xf numFmtId="0" fontId="32" fillId="0" borderId="20" xfId="39" applyFont="1" applyFill="1" applyBorder="1" applyAlignment="1" applyProtection="1">
      <alignment horizontal="center"/>
      <protection locked="0"/>
    </xf>
    <xf numFmtId="0" fontId="32" fillId="0" borderId="19" xfId="39" applyFont="1" applyFill="1" applyBorder="1" applyAlignment="1" applyProtection="1">
      <alignment horizontal="center"/>
      <protection locked="0"/>
    </xf>
    <xf numFmtId="0" fontId="32" fillId="0" borderId="18" xfId="39" applyFont="1" applyFill="1" applyBorder="1" applyAlignment="1" applyProtection="1">
      <alignment horizontal="center"/>
      <protection locked="0"/>
    </xf>
    <xf numFmtId="0" fontId="32" fillId="0" borderId="20" xfId="39" applyFont="1" applyBorder="1" applyAlignment="1" applyProtection="1">
      <alignment horizontal="center"/>
      <protection locked="0"/>
    </xf>
    <xf numFmtId="0" fontId="32" fillId="0" borderId="61" xfId="39" applyFont="1" applyFill="1" applyBorder="1" applyAlignment="1" applyProtection="1">
      <alignment horizontal="center"/>
      <protection locked="0"/>
    </xf>
    <xf numFmtId="0" fontId="26" fillId="0" borderId="75" xfId="39" applyFont="1" applyBorder="1"/>
    <xf numFmtId="0" fontId="26" fillId="0" borderId="77" xfId="39" applyFont="1" applyBorder="1"/>
    <xf numFmtId="0" fontId="32" fillId="31" borderId="17" xfId="39" applyFont="1" applyFill="1" applyBorder="1" applyAlignment="1" applyProtection="1">
      <alignment horizontal="center"/>
      <protection locked="0"/>
    </xf>
    <xf numFmtId="1" fontId="32" fillId="32" borderId="19" xfId="39" applyNumberFormat="1" applyFont="1" applyFill="1" applyBorder="1" applyAlignment="1" applyProtection="1">
      <alignment horizontal="center"/>
    </xf>
    <xf numFmtId="0" fontId="32" fillId="31" borderId="19" xfId="39" applyFont="1" applyFill="1" applyBorder="1" applyAlignment="1" applyProtection="1">
      <alignment horizontal="center"/>
      <protection locked="0"/>
    </xf>
    <xf numFmtId="0" fontId="32" fillId="31" borderId="22" xfId="39" applyFont="1" applyFill="1" applyBorder="1" applyAlignment="1" applyProtection="1">
      <alignment horizontal="center"/>
      <protection locked="0"/>
    </xf>
    <xf numFmtId="0" fontId="32" fillId="31" borderId="20" xfId="39" applyFont="1" applyFill="1" applyBorder="1" applyAlignment="1" applyProtection="1">
      <alignment horizontal="center"/>
      <protection locked="0"/>
    </xf>
    <xf numFmtId="0" fontId="32" fillId="31" borderId="18" xfId="39" applyFont="1" applyFill="1" applyBorder="1" applyAlignment="1" applyProtection="1">
      <alignment horizontal="center"/>
      <protection locked="0"/>
    </xf>
    <xf numFmtId="0" fontId="32" fillId="31" borderId="61" xfId="39" applyFont="1" applyFill="1" applyBorder="1" applyAlignment="1" applyProtection="1">
      <alignment horizontal="center"/>
      <protection locked="0"/>
    </xf>
    <xf numFmtId="0" fontId="26" fillId="0" borderId="193" xfId="39" applyFont="1" applyBorder="1"/>
    <xf numFmtId="0" fontId="32" fillId="31" borderId="17" xfId="38" applyNumberFormat="1" applyFont="1" applyFill="1" applyBorder="1" applyAlignment="1" applyProtection="1">
      <alignment horizontal="center"/>
      <protection locked="0"/>
    </xf>
    <xf numFmtId="0" fontId="32" fillId="31" borderId="19" xfId="38" applyFont="1" applyFill="1" applyBorder="1" applyAlignment="1" applyProtection="1">
      <alignment horizontal="center"/>
      <protection locked="0"/>
    </xf>
    <xf numFmtId="0" fontId="32" fillId="31" borderId="20" xfId="38" applyNumberFormat="1" applyFont="1" applyFill="1" applyBorder="1" applyAlignment="1" applyProtection="1">
      <alignment horizontal="center"/>
      <protection locked="0"/>
    </xf>
    <xf numFmtId="0" fontId="32" fillId="31" borderId="19" xfId="38" applyNumberFormat="1" applyFont="1" applyFill="1" applyBorder="1" applyAlignment="1" applyProtection="1">
      <alignment horizontal="center"/>
      <protection locked="0"/>
    </xf>
    <xf numFmtId="0" fontId="32" fillId="33" borderId="78" xfId="39" applyFont="1" applyFill="1" applyBorder="1" applyAlignment="1" applyProtection="1">
      <protection locked="0"/>
    </xf>
    <xf numFmtId="0" fontId="32" fillId="33" borderId="17" xfId="38" applyNumberFormat="1" applyFont="1" applyFill="1" applyBorder="1" applyAlignment="1" applyProtection="1">
      <alignment horizontal="center"/>
      <protection locked="0"/>
    </xf>
    <xf numFmtId="1" fontId="32" fillId="34" borderId="19" xfId="39" applyNumberFormat="1" applyFont="1" applyFill="1" applyBorder="1" applyAlignment="1" applyProtection="1">
      <alignment horizontal="center"/>
    </xf>
    <xf numFmtId="0" fontId="32" fillId="33" borderId="18" xfId="38" applyNumberFormat="1" applyFont="1" applyFill="1" applyBorder="1" applyAlignment="1" applyProtection="1">
      <alignment horizontal="center"/>
      <protection locked="0"/>
    </xf>
    <xf numFmtId="0" fontId="34" fillId="33" borderId="17" xfId="38" applyNumberFormat="1" applyFont="1" applyFill="1" applyBorder="1" applyAlignment="1" applyProtection="1">
      <alignment horizontal="center"/>
      <protection locked="0"/>
    </xf>
    <xf numFmtId="1" fontId="34" fillId="34" borderId="19" xfId="39" applyNumberFormat="1" applyFont="1" applyFill="1" applyBorder="1" applyAlignment="1" applyProtection="1">
      <alignment horizontal="center"/>
    </xf>
    <xf numFmtId="0" fontId="34" fillId="33" borderId="18" xfId="38" applyNumberFormat="1" applyFont="1" applyFill="1" applyBorder="1" applyAlignment="1" applyProtection="1">
      <alignment horizontal="center"/>
      <protection locked="0"/>
    </xf>
    <xf numFmtId="0" fontId="32" fillId="33" borderId="51" xfId="38" applyNumberFormat="1" applyFont="1" applyFill="1" applyBorder="1" applyAlignment="1" applyProtection="1">
      <alignment horizontal="center"/>
      <protection locked="0"/>
    </xf>
    <xf numFmtId="0" fontId="32" fillId="33" borderId="74" xfId="39" applyFont="1" applyFill="1" applyBorder="1" applyAlignment="1" applyProtection="1">
      <alignment horizontal="center" vertical="center"/>
      <protection locked="0"/>
    </xf>
    <xf numFmtId="0" fontId="26" fillId="0" borderId="192" xfId="39" applyFont="1" applyBorder="1"/>
    <xf numFmtId="0" fontId="35" fillId="33" borderId="17" xfId="38" applyNumberFormat="1" applyFont="1" applyFill="1" applyBorder="1" applyAlignment="1" applyProtection="1">
      <alignment horizontal="center"/>
      <protection locked="0"/>
    </xf>
    <xf numFmtId="1" fontId="35" fillId="34" borderId="19" xfId="39" applyNumberFormat="1" applyFont="1" applyFill="1" applyBorder="1" applyAlignment="1" applyProtection="1">
      <alignment horizontal="center"/>
    </xf>
    <xf numFmtId="0" fontId="36" fillId="33" borderId="17" xfId="38" applyNumberFormat="1" applyFont="1" applyFill="1" applyBorder="1" applyAlignment="1" applyProtection="1">
      <alignment horizontal="center"/>
      <protection locked="0"/>
    </xf>
    <xf numFmtId="1" fontId="36" fillId="34" borderId="19" xfId="39" applyNumberFormat="1" applyFont="1" applyFill="1" applyBorder="1" applyAlignment="1" applyProtection="1">
      <alignment horizontal="center"/>
    </xf>
    <xf numFmtId="0" fontId="36" fillId="33" borderId="18" xfId="38" applyNumberFormat="1" applyFont="1" applyFill="1" applyBorder="1" applyAlignment="1" applyProtection="1">
      <alignment horizontal="center"/>
      <protection locked="0"/>
    </xf>
    <xf numFmtId="0" fontId="32" fillId="0" borderId="80" xfId="39" applyFont="1" applyFill="1" applyBorder="1" applyAlignment="1" applyProtection="1">
      <protection locked="0"/>
    </xf>
    <xf numFmtId="0" fontId="26" fillId="0" borderId="0" xfId="44" applyFont="1"/>
    <xf numFmtId="0" fontId="34" fillId="0" borderId="17" xfId="38" applyNumberFormat="1" applyFont="1" applyBorder="1" applyAlignment="1" applyProtection="1">
      <alignment horizontal="center"/>
      <protection locked="0"/>
    </xf>
    <xf numFmtId="1" fontId="34" fillId="4" borderId="19" xfId="39" applyNumberFormat="1" applyFont="1" applyFill="1" applyBorder="1" applyAlignment="1" applyProtection="1">
      <alignment horizontal="center"/>
    </xf>
    <xf numFmtId="0" fontId="34" fillId="0" borderId="18" xfId="38" applyNumberFormat="1" applyFont="1" applyBorder="1" applyAlignment="1" applyProtection="1">
      <alignment horizontal="center"/>
      <protection locked="0"/>
    </xf>
    <xf numFmtId="0" fontId="34" fillId="0" borderId="51" xfId="38" applyNumberFormat="1" applyFont="1" applyBorder="1" applyAlignment="1" applyProtection="1">
      <alignment horizontal="center"/>
      <protection locked="0"/>
    </xf>
    <xf numFmtId="0" fontId="32" fillId="39" borderId="77" xfId="39" applyFont="1" applyFill="1" applyBorder="1" applyAlignment="1" applyProtection="1">
      <alignment horizontal="center"/>
    </xf>
    <xf numFmtId="0" fontId="32" fillId="0" borderId="157" xfId="39" applyFont="1" applyBorder="1" applyProtection="1">
      <protection locked="0"/>
    </xf>
    <xf numFmtId="0" fontId="32" fillId="0" borderId="158" xfId="39" applyFont="1" applyBorder="1" applyProtection="1">
      <protection locked="0"/>
    </xf>
    <xf numFmtId="1" fontId="37" fillId="4" borderId="19" xfId="39" applyNumberFormat="1" applyFont="1" applyFill="1" applyBorder="1" applyAlignment="1" applyProtection="1">
      <alignment horizontal="center"/>
    </xf>
    <xf numFmtId="0" fontId="37" fillId="0" borderId="17" xfId="38" applyNumberFormat="1" applyFont="1" applyBorder="1" applyAlignment="1" applyProtection="1">
      <alignment horizontal="center"/>
      <protection locked="0"/>
    </xf>
    <xf numFmtId="0" fontId="37" fillId="0" borderId="18" xfId="38" applyNumberFormat="1" applyFont="1" applyBorder="1" applyAlignment="1" applyProtection="1">
      <alignment horizontal="center"/>
      <protection locked="0"/>
    </xf>
    <xf numFmtId="0" fontId="36" fillId="0" borderId="17" xfId="38" applyNumberFormat="1" applyFont="1" applyBorder="1" applyAlignment="1" applyProtection="1">
      <alignment horizontal="center"/>
      <protection locked="0"/>
    </xf>
    <xf numFmtId="1" fontId="36" fillId="4" borderId="19" xfId="39" applyNumberFormat="1" applyFont="1" applyFill="1" applyBorder="1" applyAlignment="1" applyProtection="1">
      <alignment horizontal="center"/>
    </xf>
    <xf numFmtId="1" fontId="32" fillId="4" borderId="152" xfId="39" applyNumberFormat="1" applyFont="1" applyFill="1" applyBorder="1" applyAlignment="1" applyProtection="1">
      <alignment horizontal="center" vertical="center" shrinkToFit="1"/>
    </xf>
    <xf numFmtId="0" fontId="31" fillId="4" borderId="23" xfId="39" applyFont="1" applyFill="1" applyBorder="1" applyAlignment="1" applyProtection="1">
      <alignment horizontal="left"/>
    </xf>
    <xf numFmtId="0" fontId="31" fillId="4" borderId="10" xfId="39" applyFont="1" applyFill="1" applyBorder="1" applyProtection="1"/>
    <xf numFmtId="0" fontId="29" fillId="4" borderId="148" xfId="39" applyFont="1" applyFill="1" applyBorder="1" applyAlignment="1" applyProtection="1">
      <alignment horizontal="center"/>
    </xf>
    <xf numFmtId="1" fontId="27" fillId="4" borderId="11" xfId="39" applyNumberFormat="1" applyFont="1" applyFill="1" applyBorder="1" applyAlignment="1" applyProtection="1">
      <alignment horizontal="center"/>
    </xf>
    <xf numFmtId="0" fontId="27" fillId="4" borderId="30" xfId="39" applyFont="1" applyFill="1" applyBorder="1" applyAlignment="1" applyProtection="1">
      <alignment horizontal="center"/>
    </xf>
    <xf numFmtId="1" fontId="27" fillId="4" borderId="153" xfId="39" applyNumberFormat="1" applyFont="1" applyFill="1" applyBorder="1" applyAlignment="1" applyProtection="1">
      <alignment horizontal="center"/>
    </xf>
    <xf numFmtId="0" fontId="26" fillId="0" borderId="0" xfId="39" applyFont="1" applyBorder="1"/>
    <xf numFmtId="0" fontId="27" fillId="4" borderId="25" xfId="39" applyFont="1" applyFill="1" applyBorder="1" applyAlignment="1" applyProtection="1">
      <alignment horizontal="center"/>
    </xf>
    <xf numFmtId="0" fontId="38" fillId="4" borderId="26" xfId="39" applyFont="1" applyFill="1" applyBorder="1" applyProtection="1"/>
    <xf numFmtId="0" fontId="27" fillId="4" borderId="0" xfId="39" applyFont="1" applyFill="1" applyBorder="1" applyAlignment="1" applyProtection="1">
      <alignment horizontal="center"/>
    </xf>
    <xf numFmtId="0" fontId="32" fillId="4" borderId="31" xfId="0" applyFont="1" applyFill="1" applyBorder="1" applyAlignment="1">
      <alignment horizontal="center" vertical="center" wrapText="1"/>
    </xf>
    <xf numFmtId="0" fontId="32" fillId="4" borderId="14" xfId="0" applyFont="1" applyFill="1" applyBorder="1" applyAlignment="1">
      <alignment horizontal="center" vertical="center" wrapText="1"/>
    </xf>
    <xf numFmtId="0" fontId="32" fillId="4" borderId="32" xfId="0" applyFont="1" applyFill="1" applyBorder="1" applyAlignment="1">
      <alignment horizontal="center" vertical="center" wrapText="1"/>
    </xf>
    <xf numFmtId="1" fontId="32" fillId="0" borderId="20" xfId="39" applyNumberFormat="1" applyFont="1" applyFill="1" applyBorder="1" applyAlignment="1" applyProtection="1">
      <alignment horizontal="center"/>
      <protection locked="0"/>
    </xf>
    <xf numFmtId="1" fontId="32" fillId="0" borderId="19" xfId="39" applyNumberFormat="1" applyFont="1" applyFill="1" applyBorder="1" applyAlignment="1" applyProtection="1">
      <alignment horizontal="center"/>
      <protection locked="0"/>
    </xf>
    <xf numFmtId="0" fontId="32" fillId="4" borderId="19" xfId="39" applyFont="1" applyFill="1" applyBorder="1" applyAlignment="1" applyProtection="1">
      <alignment horizontal="center"/>
    </xf>
    <xf numFmtId="1" fontId="32" fillId="0" borderId="18" xfId="39" applyNumberFormat="1" applyFont="1" applyFill="1" applyBorder="1" applyAlignment="1" applyProtection="1">
      <alignment horizontal="center"/>
      <protection locked="0"/>
    </xf>
    <xf numFmtId="1" fontId="32" fillId="0" borderId="21" xfId="39" applyNumberFormat="1" applyFont="1" applyFill="1" applyBorder="1" applyAlignment="1" applyProtection="1">
      <alignment horizontal="center"/>
      <protection locked="0"/>
    </xf>
    <xf numFmtId="0" fontId="32" fillId="0" borderId="79" xfId="44" applyFont="1" applyFill="1" applyBorder="1" applyAlignment="1" applyProtection="1">
      <alignment horizontal="center" vertical="center"/>
      <protection locked="0"/>
    </xf>
    <xf numFmtId="0" fontId="32" fillId="0" borderId="78" xfId="44" applyFont="1" applyBorder="1" applyProtection="1">
      <protection locked="0"/>
    </xf>
    <xf numFmtId="1" fontId="32" fillId="4" borderId="34" xfId="39" applyNumberFormat="1" applyFont="1" applyFill="1" applyBorder="1" applyAlignment="1" applyProtection="1">
      <alignment horizontal="center"/>
    </xf>
    <xf numFmtId="0" fontId="32" fillId="4" borderId="36" xfId="39" applyFont="1" applyFill="1" applyBorder="1" applyAlignment="1" applyProtection="1">
      <alignment horizontal="left" vertical="center" wrapText="1"/>
    </xf>
    <xf numFmtId="0" fontId="32" fillId="4" borderId="37" xfId="39" applyFont="1" applyFill="1" applyBorder="1" applyAlignment="1" applyProtection="1">
      <alignment horizontal="center"/>
    </xf>
    <xf numFmtId="0" fontId="27" fillId="4" borderId="38" xfId="39" applyFont="1" applyFill="1" applyBorder="1" applyAlignment="1" applyProtection="1">
      <alignment horizontal="center"/>
    </xf>
    <xf numFmtId="1" fontId="27" fillId="4" borderId="37" xfId="39" applyNumberFormat="1" applyFont="1" applyFill="1" applyBorder="1" applyAlignment="1" applyProtection="1">
      <alignment horizontal="center"/>
    </xf>
    <xf numFmtId="1" fontId="27" fillId="4" borderId="39" xfId="39" applyNumberFormat="1" applyFont="1" applyFill="1" applyBorder="1" applyAlignment="1" applyProtection="1">
      <alignment horizontal="center"/>
    </xf>
    <xf numFmtId="0" fontId="27" fillId="4" borderId="24" xfId="39" applyFont="1" applyFill="1" applyBorder="1" applyAlignment="1" applyProtection="1">
      <alignment horizontal="center"/>
    </xf>
    <xf numFmtId="1" fontId="27" fillId="4" borderId="40" xfId="39" applyNumberFormat="1" applyFont="1" applyFill="1" applyBorder="1" applyAlignment="1" applyProtection="1">
      <alignment horizontal="center"/>
    </xf>
    <xf numFmtId="1" fontId="27" fillId="4" borderId="36" xfId="39" applyNumberFormat="1" applyFont="1" applyFill="1" applyBorder="1" applyAlignment="1" applyProtection="1">
      <alignment horizontal="center"/>
    </xf>
    <xf numFmtId="1" fontId="32" fillId="4" borderId="37" xfId="39" applyNumberFormat="1" applyFont="1" applyFill="1" applyBorder="1" applyAlignment="1" applyProtection="1">
      <alignment horizontal="center"/>
    </xf>
    <xf numFmtId="1" fontId="27" fillId="4" borderId="60" xfId="39" applyNumberFormat="1" applyFont="1" applyFill="1" applyBorder="1" applyAlignment="1" applyProtection="1">
      <alignment horizontal="center"/>
    </xf>
    <xf numFmtId="0" fontId="39" fillId="0" borderId="0" xfId="39" applyFont="1"/>
    <xf numFmtId="0" fontId="32" fillId="0" borderId="78" xfId="39" applyFont="1" applyBorder="1" applyProtection="1">
      <protection locked="0"/>
    </xf>
    <xf numFmtId="0" fontId="27" fillId="0" borderId="17" xfId="38" applyNumberFormat="1" applyFont="1" applyBorder="1" applyAlignment="1" applyProtection="1">
      <alignment horizontal="center"/>
      <protection locked="0"/>
    </xf>
    <xf numFmtId="1" fontId="27" fillId="4" borderId="19" xfId="39" applyNumberFormat="1" applyFont="1" applyFill="1" applyBorder="1" applyAlignment="1" applyProtection="1">
      <alignment horizontal="center"/>
    </xf>
    <xf numFmtId="1" fontId="32" fillId="4" borderId="22" xfId="39" applyNumberFormat="1" applyFont="1" applyFill="1" applyBorder="1" applyAlignment="1" applyProtection="1">
      <alignment horizontal="center" vertical="center" shrinkToFit="1"/>
    </xf>
    <xf numFmtId="0" fontId="39" fillId="24" borderId="36" xfId="39" applyFont="1" applyFill="1" applyBorder="1" applyAlignment="1" applyProtection="1">
      <alignment horizontal="left" vertical="center" wrapText="1"/>
    </xf>
    <xf numFmtId="0" fontId="39" fillId="24" borderId="37" xfId="39" applyFont="1" applyFill="1" applyBorder="1" applyAlignment="1" applyProtection="1">
      <alignment horizontal="center"/>
    </xf>
    <xf numFmtId="0" fontId="29" fillId="29" borderId="39" xfId="39" applyFont="1" applyFill="1" applyBorder="1" applyAlignment="1" applyProtection="1">
      <alignment horizontal="center" vertical="center"/>
    </xf>
    <xf numFmtId="1" fontId="27" fillId="29" borderId="37" xfId="0" applyNumberFormat="1" applyFont="1" applyFill="1" applyBorder="1" applyAlignment="1">
      <alignment horizontal="center" vertical="center"/>
    </xf>
    <xf numFmtId="0" fontId="27" fillId="30" borderId="30" xfId="39" applyFont="1" applyFill="1" applyBorder="1" applyAlignment="1" applyProtection="1">
      <alignment horizontal="center" vertical="center"/>
    </xf>
    <xf numFmtId="1" fontId="27" fillId="29" borderId="60" xfId="0" applyNumberFormat="1" applyFont="1" applyFill="1" applyBorder="1" applyAlignment="1">
      <alignment horizontal="center" vertical="center"/>
    </xf>
    <xf numFmtId="1" fontId="32" fillId="0" borderId="159" xfId="39" applyNumberFormat="1" applyFont="1" applyFill="1" applyBorder="1" applyAlignment="1" applyProtection="1">
      <alignment horizontal="center"/>
      <protection locked="0"/>
    </xf>
    <xf numFmtId="1" fontId="32" fillId="4" borderId="15" xfId="39" applyNumberFormat="1" applyFont="1" applyFill="1" applyBorder="1" applyAlignment="1" applyProtection="1">
      <alignment horizontal="center"/>
    </xf>
    <xf numFmtId="1" fontId="32" fillId="0" borderId="15" xfId="39" applyNumberFormat="1" applyFont="1" applyFill="1" applyBorder="1" applyAlignment="1" applyProtection="1">
      <alignment horizontal="center"/>
      <protection locked="0"/>
    </xf>
    <xf numFmtId="1" fontId="32" fillId="0" borderId="160" xfId="39" applyNumberFormat="1" applyFont="1" applyFill="1" applyBorder="1" applyAlignment="1" applyProtection="1">
      <alignment horizontal="center"/>
      <protection locked="0"/>
    </xf>
    <xf numFmtId="1" fontId="32" fillId="0" borderId="161" xfId="39" applyNumberFormat="1" applyFont="1" applyFill="1" applyBorder="1" applyAlignment="1" applyProtection="1">
      <alignment horizontal="center"/>
      <protection locked="0"/>
    </xf>
    <xf numFmtId="1" fontId="32" fillId="0" borderId="17" xfId="39" applyNumberFormat="1" applyFont="1" applyFill="1" applyBorder="1" applyAlignment="1" applyProtection="1">
      <alignment horizontal="center"/>
      <protection locked="0"/>
    </xf>
    <xf numFmtId="1" fontId="32" fillId="4" borderId="19" xfId="39" applyNumberFormat="1" applyFont="1" applyFill="1" applyBorder="1" applyAlignment="1" applyProtection="1">
      <alignment horizontal="center" vertical="center"/>
    </xf>
    <xf numFmtId="0" fontId="38" fillId="25" borderId="77" xfId="44" applyFont="1" applyFill="1" applyBorder="1" applyAlignment="1" applyProtection="1">
      <alignment horizontal="center"/>
    </xf>
    <xf numFmtId="1" fontId="32" fillId="0" borderId="34" xfId="39" applyNumberFormat="1" applyFont="1" applyFill="1" applyBorder="1" applyAlignment="1" applyProtection="1">
      <alignment horizontal="center"/>
      <protection locked="0"/>
    </xf>
    <xf numFmtId="1" fontId="32" fillId="0" borderId="35" xfId="39" applyNumberFormat="1" applyFont="1" applyFill="1" applyBorder="1" applyAlignment="1" applyProtection="1">
      <alignment horizontal="center"/>
      <protection locked="0"/>
    </xf>
    <xf numFmtId="1" fontId="32" fillId="4" borderId="77" xfId="39" applyNumberFormat="1" applyFont="1" applyFill="1" applyBorder="1" applyAlignment="1" applyProtection="1">
      <alignment horizontal="center"/>
    </xf>
    <xf numFmtId="0" fontId="33" fillId="0" borderId="77" xfId="39" applyFont="1" applyBorder="1"/>
    <xf numFmtId="0" fontId="32" fillId="0" borderId="77" xfId="0" applyFont="1" applyBorder="1" applyAlignment="1">
      <alignment horizontal="center" vertical="center"/>
    </xf>
    <xf numFmtId="0" fontId="32" fillId="0" borderId="89" xfId="44" applyFont="1" applyFill="1" applyBorder="1" applyAlignment="1" applyProtection="1">
      <alignment horizontal="center" vertical="center"/>
      <protection locked="0"/>
    </xf>
    <xf numFmtId="0" fontId="32" fillId="4" borderId="15" xfId="0" applyFont="1" applyFill="1" applyBorder="1" applyAlignment="1" applyProtection="1">
      <alignment horizontal="center" vertical="center" wrapText="1"/>
    </xf>
    <xf numFmtId="0" fontId="32" fillId="4" borderId="15" xfId="39" applyFont="1" applyFill="1" applyBorder="1" applyProtection="1"/>
    <xf numFmtId="0" fontId="32" fillId="0" borderId="15" xfId="0" applyFont="1" applyFill="1" applyBorder="1" applyAlignment="1" applyProtection="1">
      <alignment horizontal="left" vertical="center" wrapText="1"/>
      <protection locked="0"/>
    </xf>
    <xf numFmtId="1" fontId="32" fillId="0" borderId="81" xfId="39" applyNumberFormat="1" applyFont="1" applyFill="1" applyBorder="1" applyAlignment="1" applyProtection="1">
      <alignment horizontal="center"/>
      <protection locked="0"/>
    </xf>
    <xf numFmtId="0" fontId="32" fillId="0" borderId="81" xfId="39" applyFont="1" applyFill="1" applyBorder="1" applyAlignment="1" applyProtection="1">
      <alignment horizontal="center"/>
      <protection locked="0"/>
    </xf>
    <xf numFmtId="0" fontId="32" fillId="0" borderId="41" xfId="0" applyFont="1" applyFill="1" applyBorder="1" applyAlignment="1" applyProtection="1">
      <alignment horizontal="left" vertical="center" wrapText="1"/>
      <protection locked="0"/>
    </xf>
    <xf numFmtId="0" fontId="32" fillId="4" borderId="44" xfId="39" applyFont="1" applyFill="1" applyBorder="1" applyProtection="1"/>
    <xf numFmtId="0" fontId="32" fillId="4" borderId="45" xfId="39" applyFont="1" applyFill="1" applyBorder="1" applyProtection="1"/>
    <xf numFmtId="0" fontId="32" fillId="4" borderId="46" xfId="39" applyFont="1" applyFill="1" applyBorder="1" applyProtection="1"/>
    <xf numFmtId="0" fontId="32" fillId="4" borderId="42" xfId="39" applyFont="1" applyFill="1" applyBorder="1" applyProtection="1"/>
    <xf numFmtId="0" fontId="32" fillId="4" borderId="43" xfId="39" applyFont="1" applyFill="1" applyBorder="1" applyProtection="1"/>
    <xf numFmtId="0" fontId="32" fillId="4" borderId="49" xfId="39" applyFont="1" applyFill="1" applyBorder="1" applyProtection="1"/>
    <xf numFmtId="0" fontId="32" fillId="4" borderId="50" xfId="39" applyFont="1" applyFill="1" applyBorder="1" applyProtection="1"/>
    <xf numFmtId="0" fontId="32" fillId="4" borderId="16" xfId="39" applyFont="1" applyFill="1" applyBorder="1" applyAlignment="1" applyProtection="1">
      <alignment horizontal="center"/>
    </xf>
    <xf numFmtId="0" fontId="38" fillId="4" borderId="19" xfId="39" applyFont="1" applyFill="1" applyBorder="1" applyAlignment="1" applyProtection="1">
      <alignment horizontal="center"/>
    </xf>
    <xf numFmtId="0" fontId="32" fillId="4" borderId="19" xfId="39" applyFont="1" applyFill="1" applyBorder="1" applyProtection="1"/>
    <xf numFmtId="1" fontId="32" fillId="4" borderId="22" xfId="39" applyNumberFormat="1" applyFont="1" applyFill="1" applyBorder="1" applyAlignment="1" applyProtection="1">
      <alignment horizontal="center"/>
    </xf>
    <xf numFmtId="1" fontId="32" fillId="4" borderId="51" xfId="39" applyNumberFormat="1" applyFont="1" applyFill="1" applyBorder="1" applyAlignment="1" applyProtection="1">
      <alignment horizontal="center"/>
    </xf>
    <xf numFmtId="1" fontId="32" fillId="4" borderId="18" xfId="39" applyNumberFormat="1" applyFont="1" applyFill="1" applyBorder="1" applyAlignment="1" applyProtection="1">
      <alignment horizontal="center"/>
    </xf>
    <xf numFmtId="1" fontId="32" fillId="4" borderId="52" xfId="39" applyNumberFormat="1" applyFont="1" applyFill="1" applyBorder="1" applyAlignment="1" applyProtection="1">
      <alignment horizontal="center"/>
    </xf>
    <xf numFmtId="0" fontId="32" fillId="4" borderId="16" xfId="39" applyFont="1" applyFill="1" applyBorder="1" applyAlignment="1" applyProtection="1">
      <alignment horizontal="left"/>
    </xf>
    <xf numFmtId="0" fontId="38" fillId="4" borderId="19" xfId="39" applyFont="1" applyFill="1" applyBorder="1" applyProtection="1"/>
    <xf numFmtId="0" fontId="32" fillId="4" borderId="22" xfId="39" applyFont="1" applyFill="1" applyBorder="1" applyProtection="1"/>
    <xf numFmtId="0" fontId="32" fillId="4" borderId="51" xfId="39" applyFont="1" applyFill="1" applyBorder="1" applyProtection="1"/>
    <xf numFmtId="0" fontId="32" fillId="4" borderId="17" xfId="39" applyFont="1" applyFill="1" applyBorder="1" applyProtection="1"/>
    <xf numFmtId="0" fontId="32" fillId="4" borderId="52" xfId="39" applyFont="1" applyFill="1" applyBorder="1" applyProtection="1"/>
    <xf numFmtId="0" fontId="32" fillId="4" borderId="33" xfId="39" applyFont="1" applyFill="1" applyBorder="1" applyAlignment="1" applyProtection="1">
      <alignment horizontal="left"/>
    </xf>
    <xf numFmtId="0" fontId="38" fillId="4" borderId="34" xfId="39" applyFont="1" applyFill="1" applyBorder="1" applyAlignment="1" applyProtection="1">
      <alignment horizontal="center"/>
    </xf>
    <xf numFmtId="0" fontId="32" fillId="4" borderId="34" xfId="39" applyFont="1" applyFill="1" applyBorder="1" applyProtection="1"/>
    <xf numFmtId="1" fontId="32" fillId="4" borderId="53" xfId="39" applyNumberFormat="1" applyFont="1" applyFill="1" applyBorder="1" applyAlignment="1" applyProtection="1">
      <alignment horizontal="center"/>
    </xf>
    <xf numFmtId="1" fontId="32" fillId="4" borderId="29" xfId="39" applyNumberFormat="1" applyFont="1" applyFill="1" applyBorder="1" applyAlignment="1" applyProtection="1">
      <alignment horizontal="center"/>
    </xf>
    <xf numFmtId="1" fontId="32" fillId="4" borderId="35" xfId="39" applyNumberFormat="1" applyFont="1" applyFill="1" applyBorder="1" applyAlignment="1" applyProtection="1">
      <alignment horizontal="center"/>
    </xf>
    <xf numFmtId="0" fontId="32" fillId="4" borderId="54" xfId="39" applyFont="1" applyFill="1" applyBorder="1" applyAlignment="1" applyProtection="1">
      <alignment horizontal="left"/>
    </xf>
    <xf numFmtId="0" fontId="38" fillId="4" borderId="47" xfId="39" applyFont="1" applyFill="1" applyBorder="1" applyAlignment="1" applyProtection="1">
      <alignment horizontal="center"/>
    </xf>
    <xf numFmtId="0" fontId="32" fillId="4" borderId="47" xfId="39" applyFont="1" applyFill="1" applyBorder="1" applyProtection="1"/>
    <xf numFmtId="1" fontId="32" fillId="4" borderId="48" xfId="39" applyNumberFormat="1" applyFont="1" applyFill="1" applyBorder="1" applyAlignment="1" applyProtection="1">
      <alignment horizontal="center"/>
    </xf>
    <xf numFmtId="1" fontId="32" fillId="4" borderId="55" xfId="39" applyNumberFormat="1" applyFont="1" applyFill="1" applyBorder="1" applyAlignment="1" applyProtection="1">
      <alignment horizontal="center"/>
    </xf>
    <xf numFmtId="1" fontId="32" fillId="4" borderId="56" xfId="39" applyNumberFormat="1" applyFont="1" applyFill="1" applyBorder="1" applyAlignment="1" applyProtection="1">
      <alignment horizontal="center"/>
    </xf>
    <xf numFmtId="1" fontId="32" fillId="4" borderId="57" xfId="39" applyNumberFormat="1" applyFont="1" applyFill="1" applyBorder="1" applyAlignment="1" applyProtection="1">
      <alignment horizontal="center"/>
    </xf>
    <xf numFmtId="1" fontId="32" fillId="4" borderId="58" xfId="39" applyNumberFormat="1" applyFont="1" applyFill="1" applyBorder="1" applyAlignment="1" applyProtection="1">
      <alignment horizontal="center"/>
    </xf>
    <xf numFmtId="0" fontId="32" fillId="0" borderId="0" xfId="39" applyFont="1" applyFill="1" applyAlignment="1">
      <alignment horizontal="left"/>
    </xf>
    <xf numFmtId="0" fontId="26" fillId="0" borderId="0" xfId="39" applyFont="1" applyFill="1"/>
    <xf numFmtId="0" fontId="32" fillId="0" borderId="0" xfId="39" applyFont="1"/>
    <xf numFmtId="0" fontId="32" fillId="0" borderId="0" xfId="39" applyFont="1" applyAlignment="1">
      <alignment horizontal="left"/>
    </xf>
    <xf numFmtId="0" fontId="41" fillId="4" borderId="70" xfId="39" applyFont="1" applyFill="1" applyBorder="1" applyAlignment="1" applyProtection="1">
      <alignment horizontal="center" vertical="center"/>
    </xf>
    <xf numFmtId="0" fontId="41" fillId="4" borderId="11" xfId="39" applyFont="1" applyFill="1" applyBorder="1" applyAlignment="1" applyProtection="1">
      <alignment horizontal="center" textRotation="90" wrapText="1"/>
    </xf>
    <xf numFmtId="0" fontId="41" fillId="4" borderId="10" xfId="39" applyFont="1" applyFill="1" applyBorder="1" applyAlignment="1" applyProtection="1">
      <alignment horizontal="center" textRotation="90"/>
    </xf>
    <xf numFmtId="0" fontId="41" fillId="4" borderId="10" xfId="39" applyFont="1" applyFill="1" applyBorder="1" applyAlignment="1" applyProtection="1">
      <alignment horizontal="center" textRotation="90" wrapText="1"/>
    </xf>
    <xf numFmtId="1" fontId="27" fillId="4" borderId="21" xfId="39" applyNumberFormat="1" applyFont="1" applyFill="1" applyBorder="1" applyProtection="1"/>
    <xf numFmtId="1" fontId="27" fillId="4" borderId="59" xfId="39" applyNumberFormat="1" applyFont="1" applyFill="1" applyBorder="1" applyProtection="1"/>
    <xf numFmtId="0" fontId="26" fillId="0" borderId="0" xfId="44" applyFont="1" applyFill="1" applyProtection="1">
      <protection locked="0"/>
    </xf>
    <xf numFmtId="0" fontId="41" fillId="25" borderId="112" xfId="44" applyFont="1" applyFill="1" applyBorder="1" applyAlignment="1" applyProtection="1">
      <alignment horizontal="center" textRotation="90" wrapText="1"/>
    </xf>
    <xf numFmtId="0" fontId="41" fillId="25" borderId="113" xfId="44" applyFont="1" applyFill="1" applyBorder="1" applyAlignment="1" applyProtection="1">
      <alignment horizontal="center" textRotation="90"/>
    </xf>
    <xf numFmtId="0" fontId="41" fillId="25" borderId="113" xfId="44" applyFont="1" applyFill="1" applyBorder="1" applyAlignment="1" applyProtection="1">
      <alignment horizontal="center" textRotation="90" wrapText="1"/>
    </xf>
    <xf numFmtId="0" fontId="41" fillId="25" borderId="115" xfId="44" applyFont="1" applyFill="1" applyBorder="1" applyAlignment="1" applyProtection="1">
      <alignment horizontal="center" textRotation="90" wrapText="1"/>
    </xf>
    <xf numFmtId="0" fontId="31" fillId="26" borderId="118" xfId="44" applyFont="1" applyFill="1" applyBorder="1" applyAlignment="1" applyProtection="1">
      <alignment horizontal="left"/>
    </xf>
    <xf numFmtId="0" fontId="31" fillId="26" borderId="119" xfId="44" applyFont="1" applyFill="1" applyBorder="1" applyProtection="1"/>
    <xf numFmtId="0" fontId="30" fillId="26" borderId="86" xfId="44" applyFont="1" applyFill="1" applyBorder="1" applyAlignment="1" applyProtection="1">
      <alignment horizontal="center"/>
    </xf>
    <xf numFmtId="1" fontId="30" fillId="26" borderId="120" xfId="44" applyNumberFormat="1" applyFont="1" applyFill="1" applyBorder="1" applyAlignment="1" applyProtection="1">
      <alignment horizontal="center"/>
    </xf>
    <xf numFmtId="0" fontId="31" fillId="0" borderId="77" xfId="39" applyFont="1" applyBorder="1"/>
    <xf numFmtId="0" fontId="31" fillId="0" borderId="0" xfId="44" applyFont="1"/>
    <xf numFmtId="0" fontId="30" fillId="25" borderId="89" xfId="44" applyFont="1" applyFill="1" applyBorder="1" applyAlignment="1" applyProtection="1">
      <alignment horizontal="center"/>
    </xf>
    <xf numFmtId="0" fontId="31" fillId="25" borderId="122" xfId="44" applyFont="1" applyFill="1" applyBorder="1" applyProtection="1"/>
    <xf numFmtId="0" fontId="30" fillId="25" borderId="123" xfId="44" applyFont="1" applyFill="1" applyBorder="1" applyAlignment="1" applyProtection="1">
      <alignment horizontal="center"/>
    </xf>
    <xf numFmtId="1" fontId="30" fillId="25" borderId="124" xfId="44" applyNumberFormat="1" applyFont="1" applyFill="1" applyBorder="1" applyAlignment="1" applyProtection="1">
      <alignment horizontal="center"/>
    </xf>
    <xf numFmtId="1" fontId="43" fillId="25" borderId="125" xfId="44" applyNumberFormat="1" applyFont="1" applyFill="1" applyBorder="1" applyAlignment="1" applyProtection="1">
      <alignment horizontal="center"/>
    </xf>
    <xf numFmtId="1" fontId="30" fillId="25" borderId="125" xfId="44" applyNumberFormat="1" applyFont="1" applyFill="1" applyBorder="1" applyAlignment="1" applyProtection="1">
      <alignment horizontal="center"/>
    </xf>
    <xf numFmtId="0" fontId="30" fillId="25" borderId="125" xfId="44" applyFont="1" applyFill="1" applyBorder="1" applyProtection="1"/>
    <xf numFmtId="0" fontId="30" fillId="25" borderId="126" xfId="44" applyFont="1" applyFill="1" applyBorder="1" applyProtection="1"/>
    <xf numFmtId="1" fontId="30" fillId="25" borderId="0" xfId="44" applyNumberFormat="1" applyFont="1" applyFill="1" applyBorder="1" applyAlignment="1" applyProtection="1">
      <alignment horizontal="center"/>
    </xf>
    <xf numFmtId="0" fontId="30" fillId="25" borderId="127" xfId="44" applyFont="1" applyFill="1" applyBorder="1" applyProtection="1"/>
    <xf numFmtId="1" fontId="32" fillId="0" borderId="107" xfId="44" applyNumberFormat="1" applyFont="1" applyFill="1" applyBorder="1" applyAlignment="1" applyProtection="1">
      <alignment horizontal="center"/>
      <protection locked="0"/>
    </xf>
    <xf numFmtId="1" fontId="32" fillId="25" borderId="77" xfId="44" applyNumberFormat="1" applyFont="1" applyFill="1" applyBorder="1" applyAlignment="1" applyProtection="1">
      <alignment horizontal="center"/>
    </xf>
    <xf numFmtId="1" fontId="32" fillId="0" borderId="77" xfId="44" applyNumberFormat="1" applyFont="1" applyFill="1" applyBorder="1" applyAlignment="1" applyProtection="1">
      <alignment horizontal="center"/>
      <protection locked="0"/>
    </xf>
    <xf numFmtId="0" fontId="38" fillId="0" borderId="77" xfId="44" applyFont="1" applyFill="1" applyBorder="1" applyAlignment="1" applyProtection="1">
      <alignment horizontal="center"/>
      <protection locked="0"/>
    </xf>
    <xf numFmtId="0" fontId="38" fillId="0" borderId="78" xfId="44" applyFont="1" applyFill="1" applyBorder="1" applyAlignment="1" applyProtection="1">
      <alignment horizontal="center"/>
      <protection locked="0"/>
    </xf>
    <xf numFmtId="0" fontId="32" fillId="0" borderId="78" xfId="44" applyFont="1" applyFill="1" applyBorder="1" applyAlignment="1" applyProtection="1">
      <alignment horizontal="left"/>
      <protection locked="0"/>
    </xf>
    <xf numFmtId="0" fontId="32" fillId="0" borderId="78" xfId="0" applyFont="1" applyFill="1" applyBorder="1" applyAlignment="1" applyProtection="1">
      <alignment vertical="center" shrinkToFit="1"/>
      <protection locked="0"/>
    </xf>
    <xf numFmtId="1" fontId="44" fillId="4" borderId="19" xfId="39" applyNumberFormat="1" applyFont="1" applyFill="1" applyBorder="1" applyAlignment="1" applyProtection="1">
      <alignment horizontal="center"/>
    </xf>
    <xf numFmtId="1" fontId="44" fillId="4" borderId="17" xfId="39" applyNumberFormat="1" applyFont="1" applyFill="1" applyBorder="1" applyAlignment="1" applyProtection="1">
      <alignment horizontal="center"/>
    </xf>
    <xf numFmtId="1" fontId="44" fillId="4" borderId="21" xfId="39" applyNumberFormat="1" applyFont="1" applyFill="1" applyBorder="1" applyAlignment="1" applyProtection="1">
      <alignment horizontal="center" vertical="center" shrinkToFit="1"/>
    </xf>
    <xf numFmtId="0" fontId="45" fillId="0" borderId="0" xfId="44" applyFont="1"/>
    <xf numFmtId="1" fontId="36" fillId="0" borderId="107" xfId="44" applyNumberFormat="1" applyFont="1" applyFill="1" applyBorder="1" applyAlignment="1" applyProtection="1">
      <alignment horizontal="center"/>
      <protection locked="0"/>
    </xf>
    <xf numFmtId="1" fontId="36" fillId="25" borderId="77" xfId="44" applyNumberFormat="1" applyFont="1" applyFill="1" applyBorder="1" applyAlignment="1" applyProtection="1">
      <alignment horizontal="center"/>
    </xf>
    <xf numFmtId="1" fontId="32" fillId="4" borderId="17" xfId="39" applyNumberFormat="1" applyFont="1" applyFill="1" applyBorder="1" applyAlignment="1" applyProtection="1">
      <alignment horizontal="center" vertical="center"/>
    </xf>
    <xf numFmtId="0" fontId="32" fillId="0" borderId="168" xfId="0" applyFont="1" applyFill="1" applyBorder="1" applyAlignment="1" applyProtection="1">
      <alignment vertical="center" shrinkToFit="1"/>
      <protection locked="0"/>
    </xf>
    <xf numFmtId="0" fontId="32" fillId="31" borderId="156" xfId="0" applyFont="1" applyFill="1" applyBorder="1" applyAlignment="1" applyProtection="1">
      <alignment vertical="center" shrinkToFit="1"/>
      <protection locked="0"/>
    </xf>
    <xf numFmtId="1" fontId="32" fillId="35" borderId="107" xfId="44" applyNumberFormat="1" applyFont="1" applyFill="1" applyBorder="1" applyAlignment="1" applyProtection="1">
      <alignment horizontal="center"/>
      <protection locked="0"/>
    </xf>
    <xf numFmtId="1" fontId="32" fillId="35" borderId="77" xfId="44" applyNumberFormat="1" applyFont="1" applyFill="1" applyBorder="1" applyAlignment="1" applyProtection="1">
      <alignment horizontal="center"/>
    </xf>
    <xf numFmtId="1" fontId="32" fillId="35" borderId="77" xfId="44" applyNumberFormat="1" applyFont="1" applyFill="1" applyBorder="1" applyAlignment="1" applyProtection="1">
      <alignment horizontal="center"/>
      <protection locked="0"/>
    </xf>
    <xf numFmtId="0" fontId="38" fillId="35" borderId="77" xfId="44" applyFont="1" applyFill="1" applyBorder="1" applyAlignment="1" applyProtection="1">
      <alignment horizontal="center"/>
      <protection locked="0"/>
    </xf>
    <xf numFmtId="0" fontId="38" fillId="35" borderId="78" xfId="44" applyFont="1" applyFill="1" applyBorder="1" applyAlignment="1" applyProtection="1">
      <alignment horizontal="center"/>
      <protection locked="0"/>
    </xf>
    <xf numFmtId="1" fontId="32" fillId="36" borderId="19" xfId="39" applyNumberFormat="1" applyFont="1" applyFill="1" applyBorder="1" applyAlignment="1" applyProtection="1">
      <alignment horizontal="center"/>
    </xf>
    <xf numFmtId="0" fontId="32" fillId="35" borderId="17" xfId="38" applyNumberFormat="1" applyFont="1" applyFill="1" applyBorder="1" applyAlignment="1" applyProtection="1">
      <alignment horizontal="center"/>
      <protection locked="0"/>
    </xf>
    <xf numFmtId="0" fontId="32" fillId="31" borderId="78" xfId="0" applyFont="1" applyFill="1" applyBorder="1" applyAlignment="1" applyProtection="1">
      <alignment vertical="center" shrinkToFit="1"/>
      <protection locked="0"/>
    </xf>
    <xf numFmtId="0" fontId="38" fillId="35" borderId="164" xfId="44" applyFont="1" applyFill="1" applyBorder="1" applyAlignment="1" applyProtection="1">
      <alignment horizontal="center"/>
      <protection locked="0"/>
    </xf>
    <xf numFmtId="1" fontId="32" fillId="35" borderId="163" xfId="44" applyNumberFormat="1" applyFont="1" applyFill="1" applyBorder="1" applyAlignment="1" applyProtection="1">
      <alignment horizontal="center"/>
      <protection locked="0"/>
    </xf>
    <xf numFmtId="1" fontId="32" fillId="35" borderId="83" xfId="44" applyNumberFormat="1" applyFont="1" applyFill="1" applyBorder="1" applyAlignment="1" applyProtection="1">
      <alignment horizontal="center"/>
    </xf>
    <xf numFmtId="1" fontId="32" fillId="35" borderId="83" xfId="44" applyNumberFormat="1" applyFont="1" applyFill="1" applyBorder="1" applyAlignment="1" applyProtection="1">
      <alignment horizontal="center"/>
      <protection locked="0"/>
    </xf>
    <xf numFmtId="0" fontId="38" fillId="35" borderId="83" xfId="44" applyFont="1" applyFill="1" applyBorder="1" applyAlignment="1" applyProtection="1">
      <alignment horizontal="center"/>
      <protection locked="0"/>
    </xf>
    <xf numFmtId="0" fontId="38" fillId="35" borderId="162" xfId="44" applyFont="1" applyFill="1" applyBorder="1" applyAlignment="1" applyProtection="1">
      <alignment horizontal="center"/>
      <protection locked="0"/>
    </xf>
    <xf numFmtId="1" fontId="32" fillId="35" borderId="98" xfId="44" applyNumberFormat="1" applyFont="1" applyFill="1" applyBorder="1" applyAlignment="1" applyProtection="1">
      <alignment horizontal="center"/>
      <protection locked="0"/>
    </xf>
    <xf numFmtId="1" fontId="32" fillId="35" borderId="129" xfId="44" applyNumberFormat="1" applyFont="1" applyFill="1" applyBorder="1" applyAlignment="1" applyProtection="1">
      <alignment horizontal="center"/>
    </xf>
    <xf numFmtId="1" fontId="32" fillId="35" borderId="129" xfId="44" applyNumberFormat="1" applyFont="1" applyFill="1" applyBorder="1" applyAlignment="1" applyProtection="1">
      <alignment horizontal="center"/>
      <protection locked="0"/>
    </xf>
    <xf numFmtId="0" fontId="38" fillId="35" borderId="129" xfId="44" applyFont="1" applyFill="1" applyBorder="1" applyAlignment="1" applyProtection="1">
      <alignment horizontal="center"/>
      <protection locked="0"/>
    </xf>
    <xf numFmtId="0" fontId="38" fillId="35" borderId="157" xfId="44" applyFont="1" applyFill="1" applyBorder="1" applyAlignment="1" applyProtection="1">
      <alignment horizontal="center"/>
      <protection locked="0"/>
    </xf>
    <xf numFmtId="0" fontId="32" fillId="31" borderId="78" xfId="0" applyFont="1" applyFill="1" applyBorder="1" applyAlignment="1" applyProtection="1">
      <alignment vertical="center" wrapText="1" shrinkToFit="1"/>
      <protection locked="0"/>
    </xf>
    <xf numFmtId="1" fontId="32" fillId="35" borderId="75" xfId="44" applyNumberFormat="1" applyFont="1" applyFill="1" applyBorder="1" applyAlignment="1" applyProtection="1">
      <alignment horizontal="center"/>
      <protection locked="0"/>
    </xf>
    <xf numFmtId="0" fontId="38" fillId="35" borderId="108" xfId="44" applyFont="1" applyFill="1" applyBorder="1" applyAlignment="1" applyProtection="1">
      <alignment horizontal="center"/>
      <protection locked="0"/>
    </xf>
    <xf numFmtId="1" fontId="32" fillId="36" borderId="77" xfId="39" applyNumberFormat="1" applyFont="1" applyFill="1" applyBorder="1" applyAlignment="1" applyProtection="1">
      <alignment horizontal="center"/>
    </xf>
    <xf numFmtId="0" fontId="38" fillId="35" borderId="87" xfId="44" applyFont="1" applyFill="1" applyBorder="1" applyAlignment="1" applyProtection="1">
      <alignment horizontal="center"/>
      <protection locked="0"/>
    </xf>
    <xf numFmtId="0" fontId="32" fillId="31" borderId="164" xfId="0" applyFont="1" applyFill="1" applyBorder="1" applyAlignment="1" applyProtection="1">
      <alignment vertical="center" shrinkToFit="1"/>
      <protection locked="0"/>
    </xf>
    <xf numFmtId="1" fontId="32" fillId="36" borderId="34" xfId="39" applyNumberFormat="1" applyFont="1" applyFill="1" applyBorder="1" applyAlignment="1" applyProtection="1">
      <alignment horizontal="center"/>
    </xf>
    <xf numFmtId="0" fontId="32" fillId="31" borderId="108" xfId="0" applyFont="1" applyFill="1" applyBorder="1" applyAlignment="1" applyProtection="1">
      <alignment vertical="center" shrinkToFit="1"/>
      <protection locked="0"/>
    </xf>
    <xf numFmtId="0" fontId="32" fillId="31" borderId="162" xfId="0" applyFont="1" applyFill="1" applyBorder="1" applyAlignment="1" applyProtection="1">
      <alignment vertical="center" shrinkToFit="1"/>
      <protection locked="0"/>
    </xf>
    <xf numFmtId="1" fontId="32" fillId="36" borderId="83" xfId="39" applyNumberFormat="1" applyFont="1" applyFill="1" applyBorder="1" applyAlignment="1" applyProtection="1">
      <alignment horizontal="center"/>
    </xf>
    <xf numFmtId="0" fontId="38" fillId="35" borderId="169" xfId="44" applyFont="1" applyFill="1" applyBorder="1" applyAlignment="1" applyProtection="1">
      <alignment horizontal="center"/>
      <protection locked="0"/>
    </xf>
    <xf numFmtId="0" fontId="31" fillId="4" borderId="147" xfId="39" applyFont="1" applyFill="1" applyBorder="1" applyAlignment="1" applyProtection="1">
      <alignment horizontal="left"/>
    </xf>
    <xf numFmtId="0" fontId="30" fillId="4" borderId="29" xfId="39" applyFont="1" applyFill="1" applyBorder="1" applyAlignment="1" applyProtection="1">
      <alignment horizontal="center"/>
    </xf>
    <xf numFmtId="1" fontId="30" fillId="25" borderId="113" xfId="44" applyNumberFormat="1" applyFont="1" applyFill="1" applyBorder="1" applyAlignment="1" applyProtection="1">
      <alignment horizontal="center"/>
    </xf>
    <xf numFmtId="0" fontId="30" fillId="25" borderId="114" xfId="44" applyFont="1" applyFill="1" applyBorder="1" applyAlignment="1" applyProtection="1">
      <alignment horizontal="center"/>
    </xf>
    <xf numFmtId="1" fontId="30" fillId="25" borderId="83" xfId="44" applyNumberFormat="1" applyFont="1" applyFill="1" applyBorder="1" applyAlignment="1" applyProtection="1">
      <alignment horizontal="center"/>
    </xf>
    <xf numFmtId="0" fontId="31" fillId="25" borderId="118" xfId="44" applyFont="1" applyFill="1" applyBorder="1" applyAlignment="1" applyProtection="1">
      <alignment horizontal="left"/>
    </xf>
    <xf numFmtId="0" fontId="31" fillId="25" borderId="119" xfId="44" applyFont="1" applyFill="1" applyBorder="1" applyProtection="1"/>
    <xf numFmtId="0" fontId="30" fillId="26" borderId="121" xfId="44" applyFont="1" applyFill="1" applyBorder="1" applyAlignment="1" applyProtection="1">
      <alignment horizontal="center"/>
    </xf>
    <xf numFmtId="1" fontId="30" fillId="26" borderId="188" xfId="44" applyNumberFormat="1" applyFont="1" applyFill="1" applyBorder="1" applyAlignment="1" applyProtection="1">
      <alignment horizontal="center"/>
    </xf>
    <xf numFmtId="1" fontId="30" fillId="26" borderId="191" xfId="44" applyNumberFormat="1" applyFont="1" applyFill="1" applyBorder="1" applyAlignment="1" applyProtection="1">
      <alignment horizontal="center"/>
    </xf>
    <xf numFmtId="1" fontId="30" fillId="26" borderId="118" xfId="44" applyNumberFormat="1" applyFont="1" applyFill="1" applyBorder="1" applyAlignment="1" applyProtection="1">
      <alignment horizontal="center"/>
    </xf>
    <xf numFmtId="1" fontId="30" fillId="26" borderId="189" xfId="44" applyNumberFormat="1" applyFont="1" applyFill="1" applyBorder="1" applyAlignment="1" applyProtection="1">
      <alignment horizontal="center"/>
    </xf>
    <xf numFmtId="1" fontId="30" fillId="26" borderId="131" xfId="44" applyNumberFormat="1" applyFont="1" applyFill="1" applyBorder="1" applyAlignment="1" applyProtection="1">
      <alignment horizontal="center"/>
    </xf>
    <xf numFmtId="0" fontId="27" fillId="25" borderId="89" xfId="44" applyFont="1" applyFill="1" applyBorder="1" applyAlignment="1" applyProtection="1">
      <alignment horizontal="center"/>
    </xf>
    <xf numFmtId="0" fontId="38" fillId="25" borderId="129" xfId="44" applyFont="1" applyFill="1" applyBorder="1" applyProtection="1"/>
    <xf numFmtId="0" fontId="27" fillId="25" borderId="0" xfId="44" applyFont="1" applyFill="1" applyBorder="1" applyAlignment="1" applyProtection="1">
      <alignment horizontal="center"/>
    </xf>
    <xf numFmtId="0" fontId="26" fillId="28" borderId="77" xfId="44" applyFont="1" applyFill="1" applyBorder="1"/>
    <xf numFmtId="0" fontId="26" fillId="0" borderId="77" xfId="39" applyFont="1" applyFill="1" applyBorder="1"/>
    <xf numFmtId="0" fontId="32" fillId="25" borderId="118" xfId="44" applyFont="1" applyFill="1" applyBorder="1" applyAlignment="1" applyProtection="1">
      <alignment horizontal="left" vertical="center" wrapText="1"/>
    </xf>
    <xf numFmtId="0" fontId="32" fillId="25" borderId="119" xfId="44" applyFont="1" applyFill="1" applyBorder="1" applyAlignment="1" applyProtection="1">
      <alignment horizontal="center"/>
    </xf>
    <xf numFmtId="0" fontId="27" fillId="25" borderId="121" xfId="44" applyFont="1" applyFill="1" applyBorder="1" applyAlignment="1" applyProtection="1">
      <alignment horizontal="center"/>
    </xf>
    <xf numFmtId="1" fontId="28" fillId="25" borderId="120" xfId="44" applyNumberFormat="1" applyFont="1" applyFill="1" applyBorder="1" applyAlignment="1" applyProtection="1">
      <alignment horizontal="center"/>
    </xf>
    <xf numFmtId="1" fontId="43" fillId="25" borderId="119" xfId="44" applyNumberFormat="1" applyFont="1" applyFill="1" applyBorder="1" applyAlignment="1" applyProtection="1">
      <alignment horizontal="center"/>
    </xf>
    <xf numFmtId="1" fontId="28" fillId="25" borderId="119" xfId="44" applyNumberFormat="1" applyFont="1" applyFill="1" applyBorder="1" applyAlignment="1" applyProtection="1">
      <alignment horizontal="center"/>
    </xf>
    <xf numFmtId="1" fontId="38" fillId="25" borderId="119" xfId="44" applyNumberFormat="1" applyFont="1" applyFill="1" applyBorder="1" applyAlignment="1" applyProtection="1">
      <alignment horizontal="center"/>
    </xf>
    <xf numFmtId="0" fontId="38" fillId="25" borderId="121" xfId="44" applyFont="1" applyFill="1" applyBorder="1" applyAlignment="1" applyProtection="1">
      <alignment horizontal="center"/>
    </xf>
    <xf numFmtId="1" fontId="28" fillId="25" borderId="131" xfId="44" applyNumberFormat="1" applyFont="1" applyFill="1" applyBorder="1" applyAlignment="1" applyProtection="1">
      <alignment horizontal="center"/>
    </xf>
    <xf numFmtId="0" fontId="38" fillId="25" borderId="119" xfId="44" applyFont="1" applyFill="1" applyBorder="1" applyAlignment="1" applyProtection="1">
      <alignment horizontal="center"/>
    </xf>
    <xf numFmtId="1" fontId="32" fillId="25" borderId="118" xfId="44" applyNumberFormat="1" applyFont="1" applyFill="1" applyBorder="1" applyAlignment="1" applyProtection="1">
      <alignment horizontal="center"/>
    </xf>
    <xf numFmtId="1" fontId="32" fillId="25" borderId="119" xfId="44" applyNumberFormat="1" applyFont="1" applyFill="1" applyBorder="1" applyAlignment="1" applyProtection="1">
      <alignment horizontal="center"/>
    </xf>
    <xf numFmtId="1" fontId="32" fillId="25" borderId="131" xfId="44" applyNumberFormat="1" applyFont="1" applyFill="1" applyBorder="1" applyAlignment="1" applyProtection="1">
      <alignment horizontal="center"/>
    </xf>
    <xf numFmtId="0" fontId="32" fillId="25" borderId="128" xfId="44" applyFont="1" applyFill="1" applyBorder="1" applyAlignment="1" applyProtection="1">
      <alignment horizontal="center"/>
    </xf>
    <xf numFmtId="0" fontId="32" fillId="25" borderId="89" xfId="44" applyFont="1" applyFill="1" applyBorder="1" applyAlignment="1" applyProtection="1">
      <alignment horizontal="left" vertical="center" wrapText="1"/>
    </xf>
    <xf numFmtId="0" fontId="32" fillId="25" borderId="129" xfId="44" applyFont="1" applyFill="1" applyBorder="1" applyAlignment="1" applyProtection="1">
      <alignment horizontal="center"/>
    </xf>
    <xf numFmtId="0" fontId="28" fillId="25" borderId="132" xfId="44" applyFont="1" applyFill="1" applyBorder="1" applyAlignment="1" applyProtection="1">
      <alignment horizontal="center"/>
    </xf>
    <xf numFmtId="1" fontId="28" fillId="25" borderId="133" xfId="44" applyNumberFormat="1" applyFont="1" applyFill="1" applyBorder="1" applyAlignment="1" applyProtection="1">
      <alignment horizontal="center"/>
    </xf>
    <xf numFmtId="1" fontId="43" fillId="25" borderId="134" xfId="44" applyNumberFormat="1" applyFont="1" applyFill="1" applyBorder="1" applyAlignment="1" applyProtection="1">
      <alignment horizontal="center"/>
    </xf>
    <xf numFmtId="1" fontId="28" fillId="25" borderId="134" xfId="44" applyNumberFormat="1" applyFont="1" applyFill="1" applyBorder="1" applyAlignment="1" applyProtection="1">
      <alignment horizontal="center"/>
    </xf>
    <xf numFmtId="1" fontId="38" fillId="25" borderId="134" xfId="44" applyNumberFormat="1" applyFont="1" applyFill="1" applyBorder="1" applyAlignment="1" applyProtection="1">
      <alignment horizontal="center"/>
    </xf>
    <xf numFmtId="0" fontId="38" fillId="25" borderId="135" xfId="44" applyFont="1" applyFill="1" applyBorder="1" applyAlignment="1" applyProtection="1">
      <alignment horizontal="center"/>
    </xf>
    <xf numFmtId="1" fontId="28" fillId="25" borderId="136" xfId="44" applyNumberFormat="1" applyFont="1" applyFill="1" applyBorder="1" applyAlignment="1" applyProtection="1">
      <alignment horizontal="center"/>
    </xf>
    <xf numFmtId="0" fontId="38" fillId="25" borderId="134" xfId="44" applyFont="1" applyFill="1" applyBorder="1" applyAlignment="1" applyProtection="1">
      <alignment horizontal="center"/>
    </xf>
    <xf numFmtId="1" fontId="32" fillId="25" borderId="84" xfId="44" applyNumberFormat="1" applyFont="1" applyFill="1" applyBorder="1" applyAlignment="1" applyProtection="1">
      <alignment horizontal="center"/>
    </xf>
    <xf numFmtId="0" fontId="32" fillId="25" borderId="88" xfId="44" applyFont="1" applyFill="1" applyBorder="1" applyAlignment="1" applyProtection="1">
      <alignment horizontal="center"/>
    </xf>
    <xf numFmtId="0" fontId="27" fillId="25" borderId="137" xfId="44" applyFont="1" applyFill="1" applyBorder="1" applyAlignment="1" applyProtection="1">
      <alignment horizontal="center"/>
    </xf>
    <xf numFmtId="0" fontId="38" fillId="25" borderId="155" xfId="44" applyFont="1" applyFill="1" applyBorder="1" applyProtection="1"/>
    <xf numFmtId="0" fontId="28" fillId="25" borderId="138" xfId="44" applyFont="1" applyFill="1" applyBorder="1" applyAlignment="1" applyProtection="1">
      <alignment horizontal="center"/>
    </xf>
    <xf numFmtId="0" fontId="32" fillId="0" borderId="145" xfId="44" applyFont="1" applyFill="1" applyBorder="1" applyAlignment="1" applyProtection="1">
      <alignment horizontal="center" vertical="center"/>
      <protection locked="0"/>
    </xf>
    <xf numFmtId="0" fontId="32" fillId="4" borderId="41" xfId="39" applyFont="1" applyFill="1" applyBorder="1" applyProtection="1"/>
    <xf numFmtId="1" fontId="32" fillId="0" borderId="142" xfId="39" applyNumberFormat="1" applyFont="1" applyFill="1" applyBorder="1" applyAlignment="1" applyProtection="1">
      <alignment horizontal="center"/>
      <protection locked="0"/>
    </xf>
    <xf numFmtId="0" fontId="32" fillId="0" borderId="34" xfId="39" applyFont="1" applyFill="1" applyBorder="1" applyAlignment="1" applyProtection="1">
      <alignment horizontal="center"/>
      <protection locked="0"/>
    </xf>
    <xf numFmtId="0" fontId="32" fillId="0" borderId="144" xfId="39" applyFont="1" applyFill="1" applyBorder="1" applyAlignment="1" applyProtection="1">
      <alignment horizontal="center"/>
      <protection locked="0"/>
    </xf>
    <xf numFmtId="0" fontId="32" fillId="0" borderId="35" xfId="39" applyFont="1" applyFill="1" applyBorder="1" applyAlignment="1" applyProtection="1">
      <alignment horizontal="center"/>
      <protection locked="0"/>
    </xf>
    <xf numFmtId="0" fontId="32" fillId="0" borderId="78" xfId="39" applyFont="1" applyFill="1" applyBorder="1" applyAlignment="1" applyProtection="1">
      <alignment horizontal="center"/>
      <protection locked="0"/>
    </xf>
    <xf numFmtId="0" fontId="32" fillId="0" borderId="21" xfId="39" applyFont="1" applyFill="1" applyBorder="1" applyAlignment="1" applyProtection="1">
      <alignment horizontal="center"/>
      <protection locked="0"/>
    </xf>
    <xf numFmtId="0" fontId="26" fillId="25" borderId="104" xfId="44" applyFont="1" applyFill="1" applyBorder="1" applyProtection="1"/>
    <xf numFmtId="0" fontId="26" fillId="25" borderId="105" xfId="44" applyFont="1" applyFill="1" applyBorder="1" applyProtection="1"/>
    <xf numFmtId="0" fontId="26" fillId="0" borderId="77" xfId="44" applyFont="1" applyBorder="1"/>
    <xf numFmtId="0" fontId="26" fillId="0" borderId="0" xfId="44" applyFont="1" applyBorder="1"/>
    <xf numFmtId="0" fontId="32" fillId="0" borderId="84" xfId="44" applyFont="1" applyFill="1" applyBorder="1" applyAlignment="1" applyProtection="1">
      <alignment horizontal="center"/>
      <protection locked="0"/>
    </xf>
    <xf numFmtId="0" fontId="32" fillId="4" borderId="34" xfId="39" applyFont="1" applyFill="1" applyBorder="1" applyAlignment="1" applyProtection="1">
      <alignment horizontal="center"/>
    </xf>
    <xf numFmtId="0" fontId="32" fillId="4" borderId="53" xfId="39" applyFont="1" applyFill="1" applyBorder="1" applyProtection="1"/>
    <xf numFmtId="1" fontId="32" fillId="0" borderId="143" xfId="39" applyNumberFormat="1" applyFont="1" applyFill="1" applyBorder="1" applyAlignment="1" applyProtection="1">
      <alignment horizontal="center"/>
      <protection locked="0"/>
    </xf>
    <xf numFmtId="0" fontId="32" fillId="0" borderId="27" xfId="39" applyFont="1" applyFill="1" applyBorder="1" applyAlignment="1" applyProtection="1">
      <alignment horizontal="center"/>
      <protection locked="0"/>
    </xf>
    <xf numFmtId="0" fontId="32" fillId="0" borderId="146" xfId="39" applyFont="1" applyFill="1" applyBorder="1" applyAlignment="1" applyProtection="1">
      <alignment horizontal="center"/>
      <protection locked="0"/>
    </xf>
    <xf numFmtId="0" fontId="32" fillId="4" borderId="48" xfId="39" applyFont="1" applyFill="1" applyBorder="1" applyProtection="1"/>
    <xf numFmtId="1" fontId="32" fillId="0" borderId="172" xfId="39" applyNumberFormat="1" applyFont="1" applyFill="1" applyBorder="1" applyAlignment="1" applyProtection="1">
      <alignment horizontal="center"/>
      <protection locked="0"/>
    </xf>
    <xf numFmtId="1" fontId="32" fillId="0" borderId="47" xfId="39" applyNumberFormat="1" applyFont="1" applyFill="1" applyBorder="1" applyAlignment="1" applyProtection="1">
      <alignment horizontal="center"/>
      <protection locked="0"/>
    </xf>
    <xf numFmtId="0" fontId="32" fillId="0" borderId="47" xfId="39" applyFont="1" applyFill="1" applyBorder="1" applyAlignment="1" applyProtection="1">
      <alignment horizontal="center"/>
      <protection locked="0"/>
    </xf>
    <xf numFmtId="0" fontId="32" fillId="0" borderId="57" xfId="39" applyFont="1" applyFill="1" applyBorder="1" applyAlignment="1" applyProtection="1">
      <alignment horizontal="center"/>
      <protection locked="0"/>
    </xf>
    <xf numFmtId="0" fontId="32" fillId="0" borderId="56" xfId="39" applyFont="1" applyFill="1" applyBorder="1" applyAlignment="1" applyProtection="1">
      <alignment horizontal="center"/>
      <protection locked="0"/>
    </xf>
    <xf numFmtId="1" fontId="32" fillId="0" borderId="56" xfId="39" applyNumberFormat="1" applyFont="1" applyFill="1" applyBorder="1" applyAlignment="1" applyProtection="1">
      <alignment horizontal="center"/>
      <protection locked="0"/>
    </xf>
    <xf numFmtId="0" fontId="32" fillId="0" borderId="173" xfId="39" applyFont="1" applyFill="1" applyBorder="1" applyAlignment="1" applyProtection="1">
      <alignment horizontal="center"/>
      <protection locked="0"/>
    </xf>
    <xf numFmtId="1" fontId="32" fillId="0" borderId="174" xfId="39" applyNumberFormat="1" applyFont="1" applyFill="1" applyBorder="1" applyAlignment="1" applyProtection="1">
      <alignment horizontal="center"/>
      <protection locked="0"/>
    </xf>
    <xf numFmtId="0" fontId="32" fillId="0" borderId="175" xfId="39" applyFont="1" applyFill="1" applyBorder="1" applyAlignment="1" applyProtection="1">
      <alignment horizontal="center"/>
      <protection locked="0"/>
    </xf>
    <xf numFmtId="0" fontId="32" fillId="0" borderId="176" xfId="39" applyFont="1" applyFill="1" applyBorder="1" applyAlignment="1" applyProtection="1">
      <alignment horizontal="center"/>
      <protection locked="0"/>
    </xf>
    <xf numFmtId="0" fontId="26" fillId="25" borderId="76" xfId="47" applyFont="1" applyFill="1" applyBorder="1" applyAlignment="1" applyProtection="1">
      <alignment horizontal="left" vertical="center" wrapText="1"/>
    </xf>
    <xf numFmtId="0" fontId="26" fillId="25" borderId="105" xfId="47" applyFont="1" applyFill="1" applyBorder="1" applyAlignment="1" applyProtection="1">
      <alignment horizontal="left" vertical="center" wrapText="1"/>
    </xf>
    <xf numFmtId="0" fontId="26" fillId="25" borderId="79" xfId="44" applyFont="1" applyFill="1" applyBorder="1" applyProtection="1"/>
    <xf numFmtId="0" fontId="26" fillId="25" borderId="76" xfId="44" applyFont="1" applyFill="1" applyBorder="1" applyProtection="1"/>
    <xf numFmtId="0" fontId="26" fillId="25" borderId="130" xfId="44" applyFont="1" applyFill="1" applyBorder="1" applyProtection="1"/>
    <xf numFmtId="1" fontId="27" fillId="25" borderId="76" xfId="44" applyNumberFormat="1" applyFont="1" applyFill="1" applyBorder="1" applyAlignment="1" applyProtection="1">
      <alignment horizontal="center" vertical="center"/>
    </xf>
    <xf numFmtId="0" fontId="32" fillId="25" borderId="74" xfId="44" applyFont="1" applyFill="1" applyBorder="1" applyAlignment="1" applyProtection="1">
      <alignment horizontal="left"/>
    </xf>
    <xf numFmtId="0" fontId="32" fillId="25" borderId="77" xfId="44" applyFont="1" applyFill="1" applyBorder="1" applyProtection="1"/>
    <xf numFmtId="0" fontId="38" fillId="25" borderId="77" xfId="44" applyFont="1" applyFill="1" applyBorder="1" applyProtection="1"/>
    <xf numFmtId="0" fontId="32" fillId="0" borderId="0" xfId="44" applyFont="1" applyFill="1" applyBorder="1" applyAlignment="1">
      <alignment horizontal="left"/>
    </xf>
    <xf numFmtId="0" fontId="38" fillId="0" borderId="0" xfId="44" applyFont="1" applyFill="1" applyBorder="1"/>
    <xf numFmtId="1" fontId="26" fillId="0" borderId="0" xfId="44" applyNumberFormat="1" applyFont="1" applyBorder="1"/>
    <xf numFmtId="0" fontId="26" fillId="0" borderId="0" xfId="44" applyFont="1" applyFill="1" applyBorder="1"/>
    <xf numFmtId="0" fontId="32" fillId="0" borderId="0" xfId="44" applyFont="1" applyFill="1" applyAlignment="1">
      <alignment horizontal="left"/>
    </xf>
    <xf numFmtId="0" fontId="26" fillId="0" borderId="0" xfId="44" applyFont="1" applyFill="1"/>
    <xf numFmtId="0" fontId="32" fillId="0" borderId="0" xfId="44" applyFont="1" applyAlignment="1">
      <alignment horizontal="left"/>
    </xf>
    <xf numFmtId="0" fontId="36" fillId="0" borderId="18" xfId="38" applyNumberFormat="1" applyFont="1" applyBorder="1" applyAlignment="1" applyProtection="1">
      <alignment horizontal="center"/>
      <protection locked="0"/>
    </xf>
    <xf numFmtId="1" fontId="32" fillId="4" borderId="16" xfId="39" applyNumberFormat="1" applyFont="1" applyFill="1" applyBorder="1" applyAlignment="1" applyProtection="1">
      <alignment horizontal="center" vertical="center"/>
    </xf>
    <xf numFmtId="1" fontId="30" fillId="25" borderId="190" xfId="44" applyNumberFormat="1" applyFont="1" applyFill="1" applyBorder="1" applyAlignment="1" applyProtection="1">
      <alignment horizontal="center"/>
    </xf>
    <xf numFmtId="0" fontId="32" fillId="0" borderId="18" xfId="39" applyFont="1" applyFill="1" applyBorder="1" applyAlignment="1" applyProtection="1">
      <protection locked="0"/>
    </xf>
    <xf numFmtId="1" fontId="32" fillId="0" borderId="35" xfId="39" applyNumberFormat="1" applyFont="1" applyFill="1" applyBorder="1" applyAlignment="1" applyProtection="1">
      <alignment horizontal="center"/>
    </xf>
    <xf numFmtId="1" fontId="32" fillId="0" borderId="27" xfId="39" applyNumberFormat="1" applyFont="1" applyFill="1" applyBorder="1" applyAlignment="1" applyProtection="1">
      <alignment horizontal="center" vertical="center" shrinkToFit="1"/>
    </xf>
    <xf numFmtId="0" fontId="32" fillId="0" borderId="171" xfId="44" applyFont="1" applyFill="1" applyBorder="1" applyAlignment="1" applyProtection="1">
      <alignment horizontal="center"/>
      <protection locked="0"/>
    </xf>
    <xf numFmtId="0" fontId="32" fillId="4" borderId="47" xfId="39" applyFont="1" applyFill="1" applyBorder="1" applyAlignment="1" applyProtection="1">
      <alignment horizontal="center"/>
    </xf>
    <xf numFmtId="1" fontId="36" fillId="35" borderId="107" xfId="44" applyNumberFormat="1" applyFont="1" applyFill="1" applyBorder="1" applyAlignment="1" applyProtection="1">
      <alignment horizontal="center"/>
      <protection locked="0"/>
    </xf>
    <xf numFmtId="1" fontId="36" fillId="35" borderId="77" xfId="44" applyNumberFormat="1" applyFont="1" applyFill="1" applyBorder="1" applyAlignment="1" applyProtection="1">
      <alignment horizontal="center"/>
    </xf>
    <xf numFmtId="1" fontId="36" fillId="35" borderId="77" xfId="44" applyNumberFormat="1" applyFont="1" applyFill="1" applyBorder="1" applyAlignment="1" applyProtection="1">
      <alignment horizontal="center"/>
      <protection locked="0"/>
    </xf>
    <xf numFmtId="0" fontId="40" fillId="35" borderId="77" xfId="44" applyFont="1" applyFill="1" applyBorder="1" applyAlignment="1" applyProtection="1">
      <alignment horizontal="center"/>
      <protection locked="0"/>
    </xf>
    <xf numFmtId="0" fontId="40" fillId="35" borderId="78" xfId="44" applyFont="1" applyFill="1" applyBorder="1" applyAlignment="1" applyProtection="1">
      <alignment horizontal="center"/>
      <protection locked="0"/>
    </xf>
    <xf numFmtId="1" fontId="30" fillId="26" borderId="77" xfId="44" applyNumberFormat="1" applyFont="1" applyFill="1" applyBorder="1" applyAlignment="1" applyProtection="1">
      <alignment horizontal="center"/>
    </xf>
    <xf numFmtId="0" fontId="32" fillId="0" borderId="16" xfId="39" applyFont="1" applyFill="1" applyBorder="1" applyAlignment="1" applyProtection="1">
      <alignment horizontal="center"/>
      <protection locked="0"/>
    </xf>
    <xf numFmtId="0" fontId="33" fillId="0" borderId="0" xfId="44" applyFont="1" applyBorder="1"/>
    <xf numFmtId="0" fontId="46" fillId="0" borderId="0" xfId="44" applyFont="1" applyBorder="1"/>
    <xf numFmtId="1" fontId="32" fillId="35" borderId="0" xfId="44" applyNumberFormat="1" applyFont="1" applyFill="1" applyBorder="1" applyAlignment="1" applyProtection="1">
      <alignment horizontal="center"/>
    </xf>
    <xf numFmtId="0" fontId="32" fillId="35" borderId="77" xfId="44" applyFont="1" applyFill="1" applyBorder="1" applyAlignment="1" applyProtection="1">
      <alignment horizontal="center"/>
      <protection locked="0"/>
    </xf>
    <xf numFmtId="0" fontId="32" fillId="35" borderId="78" xfId="44" applyFont="1" applyFill="1" applyBorder="1" applyAlignment="1" applyProtection="1">
      <alignment horizontal="center"/>
      <protection locked="0"/>
    </xf>
    <xf numFmtId="1" fontId="32" fillId="35" borderId="170" xfId="44" applyNumberFormat="1" applyFont="1" applyFill="1" applyBorder="1" applyAlignment="1" applyProtection="1">
      <alignment horizontal="center"/>
      <protection locked="0"/>
    </xf>
    <xf numFmtId="1" fontId="32" fillId="0" borderId="170" xfId="44" applyNumberFormat="1" applyFont="1" applyFill="1" applyBorder="1" applyAlignment="1" applyProtection="1">
      <alignment horizontal="center"/>
      <protection locked="0"/>
    </xf>
    <xf numFmtId="1" fontId="32" fillId="0" borderId="83" xfId="44" applyNumberFormat="1" applyFont="1" applyFill="1" applyBorder="1" applyAlignment="1" applyProtection="1">
      <alignment horizontal="center"/>
      <protection locked="0"/>
    </xf>
    <xf numFmtId="0" fontId="38" fillId="0" borderId="83" xfId="44" applyFont="1" applyFill="1" applyBorder="1" applyAlignment="1" applyProtection="1">
      <alignment horizontal="center"/>
      <protection locked="0"/>
    </xf>
    <xf numFmtId="0" fontId="38" fillId="0" borderId="164" xfId="44" applyFont="1" applyFill="1" applyBorder="1" applyAlignment="1" applyProtection="1">
      <alignment horizontal="center"/>
      <protection locked="0"/>
    </xf>
    <xf numFmtId="1" fontId="34" fillId="0" borderId="107" xfId="44" applyNumberFormat="1" applyFont="1" applyFill="1" applyBorder="1" applyAlignment="1" applyProtection="1">
      <alignment horizontal="center"/>
      <protection locked="0"/>
    </xf>
    <xf numFmtId="1" fontId="34" fillId="25" borderId="77" xfId="44" applyNumberFormat="1" applyFont="1" applyFill="1" applyBorder="1" applyAlignment="1" applyProtection="1">
      <alignment horizontal="center"/>
    </xf>
    <xf numFmtId="1" fontId="34" fillId="0" borderId="77" xfId="44" applyNumberFormat="1" applyFont="1" applyFill="1" applyBorder="1" applyAlignment="1" applyProtection="1">
      <alignment horizontal="center"/>
      <protection locked="0"/>
    </xf>
    <xf numFmtId="0" fontId="47" fillId="0" borderId="77" xfId="44" applyFont="1" applyFill="1" applyBorder="1" applyAlignment="1" applyProtection="1">
      <alignment horizontal="center"/>
      <protection locked="0"/>
    </xf>
    <xf numFmtId="0" fontId="47" fillId="0" borderId="78" xfId="44" applyFont="1" applyFill="1" applyBorder="1" applyAlignment="1" applyProtection="1">
      <alignment horizontal="center"/>
      <protection locked="0"/>
    </xf>
    <xf numFmtId="0" fontId="33" fillId="0" borderId="0" xfId="44" applyFont="1"/>
    <xf numFmtId="0" fontId="32" fillId="0" borderId="156" xfId="0" applyFont="1" applyFill="1" applyBorder="1" applyAlignment="1" applyProtection="1">
      <alignment vertical="center" shrinkToFit="1"/>
      <protection locked="0"/>
    </xf>
    <xf numFmtId="1" fontId="32" fillId="37" borderId="77" xfId="44" applyNumberFormat="1" applyFont="1" applyFill="1" applyBorder="1" applyAlignment="1" applyProtection="1">
      <alignment horizontal="center"/>
      <protection locked="0"/>
    </xf>
    <xf numFmtId="0" fontId="38" fillId="37" borderId="77" xfId="44" applyFont="1" applyFill="1" applyBorder="1" applyAlignment="1" applyProtection="1">
      <alignment horizontal="center"/>
      <protection locked="0"/>
    </xf>
    <xf numFmtId="0" fontId="38" fillId="37" borderId="78" xfId="44" applyFont="1" applyFill="1" applyBorder="1" applyAlignment="1" applyProtection="1">
      <alignment horizontal="center"/>
      <protection locked="0"/>
    </xf>
    <xf numFmtId="0" fontId="32" fillId="37" borderId="77" xfId="0" applyFont="1" applyFill="1" applyBorder="1" applyAlignment="1">
      <alignment horizontal="center" vertical="center"/>
    </xf>
    <xf numFmtId="0" fontId="32" fillId="0" borderId="0" xfId="0" applyFont="1" applyFill="1" applyBorder="1" applyAlignment="1" applyProtection="1">
      <alignment vertical="center" shrinkToFit="1"/>
      <protection locked="0"/>
    </xf>
    <xf numFmtId="1" fontId="36" fillId="0" borderId="77" xfId="44" applyNumberFormat="1" applyFont="1" applyFill="1" applyBorder="1" applyAlignment="1" applyProtection="1">
      <alignment horizontal="center"/>
      <protection locked="0"/>
    </xf>
    <xf numFmtId="0" fontId="40" fillId="0" borderId="77" xfId="44" applyFont="1" applyFill="1" applyBorder="1" applyAlignment="1" applyProtection="1">
      <alignment horizontal="center"/>
      <protection locked="0"/>
    </xf>
    <xf numFmtId="0" fontId="40" fillId="0" borderId="78" xfId="44" applyFont="1" applyFill="1" applyBorder="1" applyAlignment="1" applyProtection="1">
      <alignment horizontal="center"/>
      <protection locked="0"/>
    </xf>
    <xf numFmtId="1" fontId="34" fillId="4" borderId="16" xfId="39" applyNumberFormat="1" applyFont="1" applyFill="1" applyBorder="1" applyAlignment="1" applyProtection="1">
      <alignment horizontal="center"/>
    </xf>
    <xf numFmtId="1" fontId="34" fillId="4" borderId="17" xfId="39" applyNumberFormat="1" applyFont="1" applyFill="1" applyBorder="1" applyAlignment="1" applyProtection="1">
      <alignment horizontal="center"/>
    </xf>
    <xf numFmtId="1" fontId="32" fillId="0" borderId="18" xfId="39" applyNumberFormat="1" applyFont="1" applyFill="1" applyBorder="1" applyAlignment="1" applyProtection="1">
      <alignment horizontal="center" vertical="center" shrinkToFit="1"/>
    </xf>
    <xf numFmtId="0" fontId="26" fillId="0" borderId="0" xfId="0" applyFont="1"/>
    <xf numFmtId="0" fontId="26" fillId="0" borderId="197" xfId="0" applyFont="1" applyBorder="1"/>
    <xf numFmtId="0" fontId="26" fillId="0" borderId="0" xfId="0" applyFont="1" applyAlignment="1">
      <alignment horizontal="center"/>
    </xf>
    <xf numFmtId="0" fontId="41" fillId="0" borderId="86" xfId="49" applyFont="1" applyFill="1" applyBorder="1" applyAlignment="1">
      <alignment horizontal="center"/>
    </xf>
    <xf numFmtId="0" fontId="41" fillId="0" borderId="185" xfId="49" applyFont="1" applyFill="1" applyBorder="1" applyAlignment="1">
      <alignment horizontal="center"/>
    </xf>
    <xf numFmtId="0" fontId="48" fillId="0" borderId="186" xfId="0" applyFont="1" applyBorder="1" applyAlignment="1">
      <alignment horizontal="center" vertical="top"/>
    </xf>
    <xf numFmtId="0" fontId="26" fillId="0" borderId="100" xfId="44" applyFont="1" applyFill="1" applyBorder="1" applyAlignment="1" applyProtection="1">
      <alignment horizontal="left" vertical="top"/>
      <protection locked="0"/>
    </xf>
    <xf numFmtId="0" fontId="26" fillId="0" borderId="192" xfId="44" applyFont="1" applyFill="1" applyBorder="1" applyAlignment="1" applyProtection="1">
      <alignment horizontal="center" vertical="top"/>
      <protection locked="0"/>
    </xf>
    <xf numFmtId="0" fontId="48" fillId="0" borderId="187" xfId="0" applyFont="1" applyFill="1" applyBorder="1" applyAlignment="1">
      <alignment horizontal="left" vertical="top" wrapText="1"/>
    </xf>
    <xf numFmtId="0" fontId="48" fillId="0" borderId="74" xfId="0" applyFont="1" applyBorder="1" applyAlignment="1">
      <alignment horizontal="center" vertical="top"/>
    </xf>
    <xf numFmtId="0" fontId="26" fillId="0" borderId="81" xfId="44" applyFont="1" applyFill="1" applyBorder="1" applyAlignment="1" applyProtection="1">
      <alignment horizontal="left" vertical="top"/>
      <protection locked="0"/>
    </xf>
    <xf numFmtId="0" fontId="26" fillId="0" borderId="81" xfId="44" applyFont="1" applyFill="1" applyBorder="1" applyAlignment="1" applyProtection="1">
      <alignment horizontal="center" vertical="top"/>
      <protection locked="0"/>
    </xf>
    <xf numFmtId="0" fontId="48" fillId="0" borderId="87" xfId="0" applyFont="1" applyFill="1" applyBorder="1" applyAlignment="1">
      <alignment horizontal="left" vertical="top" wrapText="1"/>
    </xf>
    <xf numFmtId="0" fontId="26" fillId="0" borderId="192" xfId="44" applyFont="1" applyFill="1" applyBorder="1" applyAlignment="1" applyProtection="1">
      <alignment horizontal="left" vertical="top"/>
      <protection locked="0"/>
    </xf>
    <xf numFmtId="0" fontId="26" fillId="0" borderId="74" xfId="44" applyFont="1" applyFill="1" applyBorder="1" applyAlignment="1" applyProtection="1">
      <alignment horizontal="center" vertical="top"/>
      <protection locked="0"/>
    </xf>
    <xf numFmtId="0" fontId="26" fillId="0" borderId="194" xfId="44" applyFont="1" applyFill="1" applyBorder="1" applyAlignment="1" applyProtection="1">
      <alignment horizontal="left" vertical="top"/>
      <protection locked="0"/>
    </xf>
    <xf numFmtId="0" fontId="26" fillId="0" borderId="87" xfId="44" applyFont="1" applyFill="1" applyBorder="1" applyAlignment="1" applyProtection="1">
      <alignment horizontal="left" vertical="top" wrapText="1"/>
      <protection locked="0"/>
    </xf>
    <xf numFmtId="0" fontId="48" fillId="0" borderId="192" xfId="0" applyFont="1" applyFill="1" applyBorder="1" applyAlignment="1">
      <alignment horizontal="center" vertical="top"/>
    </xf>
    <xf numFmtId="0" fontId="26" fillId="0" borderId="192" xfId="49" applyFont="1" applyFill="1" applyBorder="1" applyAlignment="1" applyProtection="1">
      <alignment horizontal="center" vertical="top"/>
      <protection locked="0"/>
    </xf>
    <xf numFmtId="0" fontId="26" fillId="0" borderId="87" xfId="0" applyFont="1" applyFill="1" applyBorder="1" applyAlignment="1">
      <alignment horizontal="left" vertical="top" wrapText="1"/>
    </xf>
    <xf numFmtId="0" fontId="26" fillId="0" borderId="192" xfId="49" applyFont="1" applyFill="1" applyBorder="1" applyAlignment="1" applyProtection="1">
      <alignment horizontal="center" vertical="top" wrapText="1"/>
      <protection locked="0"/>
    </xf>
    <xf numFmtId="0" fontId="26" fillId="0" borderId="74" xfId="39" applyFont="1" applyFill="1" applyBorder="1" applyAlignment="1" applyProtection="1">
      <alignment horizontal="center" vertical="top"/>
      <protection locked="0"/>
    </xf>
    <xf numFmtId="0" fontId="26" fillId="0" borderId="78" xfId="39" applyFont="1" applyFill="1" applyBorder="1" applyAlignment="1" applyProtection="1">
      <alignment horizontal="left" vertical="top" wrapText="1"/>
      <protection locked="0"/>
    </xf>
    <xf numFmtId="0" fontId="26" fillId="0" borderId="192" xfId="49" applyFont="1" applyFill="1" applyBorder="1" applyAlignment="1" applyProtection="1">
      <alignment horizontal="left" vertical="top"/>
      <protection locked="0"/>
    </xf>
    <xf numFmtId="0" fontId="26" fillId="0" borderId="87" xfId="49" applyFont="1" applyFill="1" applyBorder="1" applyAlignment="1" applyProtection="1">
      <alignment horizontal="left" vertical="top" wrapText="1"/>
      <protection locked="0"/>
    </xf>
    <xf numFmtId="0" fontId="48" fillId="0" borderId="87" xfId="0" applyFont="1" applyFill="1" applyBorder="1" applyAlignment="1">
      <alignment horizontal="left" vertical="top"/>
    </xf>
    <xf numFmtId="0" fontId="49" fillId="0" borderId="192" xfId="50" applyFont="1" applyFill="1" applyBorder="1" applyAlignment="1">
      <alignment horizontal="center" vertical="top"/>
    </xf>
    <xf numFmtId="0" fontId="48" fillId="0" borderId="84" xfId="0" applyFont="1" applyBorder="1" applyAlignment="1">
      <alignment horizontal="center" vertical="top"/>
    </xf>
    <xf numFmtId="0" fontId="26" fillId="0" borderId="192" xfId="49" applyFont="1" applyFill="1" applyBorder="1" applyAlignment="1">
      <alignment horizontal="left" vertical="top"/>
    </xf>
    <xf numFmtId="0" fontId="26" fillId="0" borderId="192" xfId="49" applyFont="1" applyFill="1" applyBorder="1" applyAlignment="1">
      <alignment horizontal="center" vertical="top" wrapText="1"/>
    </xf>
    <xf numFmtId="0" fontId="26" fillId="0" borderId="192" xfId="49" applyFont="1" applyFill="1" applyBorder="1" applyAlignment="1">
      <alignment horizontal="center" vertical="top"/>
    </xf>
    <xf numFmtId="0" fontId="26" fillId="0" borderId="192" xfId="49" applyFont="1" applyFill="1" applyBorder="1" applyAlignment="1">
      <alignment horizontal="left" vertical="top" wrapText="1"/>
    </xf>
    <xf numFmtId="0" fontId="26" fillId="0" borderId="194" xfId="49" applyFont="1" applyFill="1" applyBorder="1" applyAlignment="1">
      <alignment horizontal="left" vertical="top"/>
    </xf>
    <xf numFmtId="0" fontId="48" fillId="0" borderId="74" xfId="0" applyFont="1" applyBorder="1" applyAlignment="1">
      <alignment horizontal="center" vertical="top" wrapText="1"/>
    </xf>
    <xf numFmtId="0" fontId="26" fillId="0" borderId="202" xfId="49" applyFont="1" applyFill="1" applyBorder="1" applyAlignment="1">
      <alignment horizontal="left" vertical="top"/>
    </xf>
    <xf numFmtId="0" fontId="26" fillId="0" borderId="202" xfId="49" applyFont="1" applyFill="1" applyBorder="1" applyAlignment="1">
      <alignment horizontal="center" vertical="top"/>
    </xf>
    <xf numFmtId="0" fontId="48" fillId="0" borderId="202" xfId="50" applyFont="1" applyFill="1" applyBorder="1" applyAlignment="1">
      <alignment horizontal="left" vertical="top" wrapText="1"/>
    </xf>
    <xf numFmtId="0" fontId="26" fillId="0" borderId="202" xfId="39" applyFont="1" applyFill="1" applyBorder="1" applyAlignment="1" applyProtection="1">
      <alignment horizontal="center" vertical="top"/>
      <protection locked="0"/>
    </xf>
    <xf numFmtId="0" fontId="26" fillId="0" borderId="202" xfId="49" applyFont="1" applyFill="1" applyBorder="1" applyAlignment="1">
      <alignment horizontal="center" vertical="top" wrapText="1"/>
    </xf>
    <xf numFmtId="0" fontId="48" fillId="0" borderId="165" xfId="0" applyFont="1" applyBorder="1" applyAlignment="1">
      <alignment horizontal="center" vertical="top"/>
    </xf>
    <xf numFmtId="0" fontId="26" fillId="0" borderId="167" xfId="49" applyFont="1" applyFill="1" applyBorder="1" applyAlignment="1">
      <alignment horizontal="left" vertical="top"/>
    </xf>
    <xf numFmtId="0" fontId="48" fillId="0" borderId="166" xfId="0" applyFont="1" applyFill="1" applyBorder="1" applyAlignment="1">
      <alignment horizontal="center" vertical="top"/>
    </xf>
    <xf numFmtId="0" fontId="48" fillId="0" borderId="206" xfId="0" applyFont="1" applyFill="1" applyBorder="1" applyAlignment="1">
      <alignment horizontal="left" vertical="top" wrapText="1"/>
    </xf>
    <xf numFmtId="0" fontId="26" fillId="25" borderId="77" xfId="39" applyFont="1" applyFill="1" applyBorder="1" applyAlignment="1" applyProtection="1">
      <alignment horizontal="center"/>
    </xf>
    <xf numFmtId="1" fontId="26" fillId="4" borderId="198" xfId="39" applyNumberFormat="1" applyFont="1" applyFill="1" applyBorder="1" applyAlignment="1" applyProtection="1">
      <alignment horizontal="center"/>
    </xf>
    <xf numFmtId="0" fontId="26" fillId="0" borderId="199" xfId="38" applyNumberFormat="1" applyFont="1" applyBorder="1" applyAlignment="1" applyProtection="1">
      <alignment horizontal="center"/>
      <protection locked="0"/>
    </xf>
    <xf numFmtId="0" fontId="26" fillId="0" borderId="200" xfId="38" applyNumberFormat="1" applyFont="1" applyBorder="1" applyAlignment="1" applyProtection="1">
      <alignment horizontal="center"/>
      <protection locked="0"/>
    </xf>
    <xf numFmtId="0" fontId="26" fillId="0" borderId="17" xfId="38" applyNumberFormat="1" applyFont="1" applyBorder="1" applyAlignment="1" applyProtection="1">
      <alignment horizontal="center"/>
      <protection locked="0"/>
    </xf>
    <xf numFmtId="1" fontId="26" fillId="4" borderId="19" xfId="39" applyNumberFormat="1" applyFont="1" applyFill="1" applyBorder="1" applyAlignment="1" applyProtection="1">
      <alignment horizontal="center"/>
    </xf>
    <xf numFmtId="1" fontId="26" fillId="4" borderId="16" xfId="39" applyNumberFormat="1" applyFont="1" applyFill="1" applyBorder="1" applyAlignment="1" applyProtection="1">
      <alignment horizontal="center"/>
    </xf>
    <xf numFmtId="1" fontId="26" fillId="4" borderId="34" xfId="39" applyNumberFormat="1" applyFont="1" applyFill="1" applyBorder="1" applyAlignment="1" applyProtection="1">
      <alignment horizontal="center"/>
    </xf>
    <xf numFmtId="1" fontId="26" fillId="4" borderId="17" xfId="39" applyNumberFormat="1" applyFont="1" applyFill="1" applyBorder="1" applyAlignment="1" applyProtection="1">
      <alignment horizontal="center"/>
    </xf>
    <xf numFmtId="0" fontId="26" fillId="4" borderId="19" xfId="39" applyFont="1" applyFill="1" applyBorder="1" applyAlignment="1" applyProtection="1">
      <alignment horizontal="center"/>
    </xf>
    <xf numFmtId="1" fontId="26" fillId="4" borderId="21" xfId="39" applyNumberFormat="1" applyFont="1" applyFill="1" applyBorder="1" applyAlignment="1" applyProtection="1">
      <alignment horizontal="center" vertical="center" shrinkToFit="1"/>
    </xf>
    <xf numFmtId="0" fontId="26" fillId="0" borderId="201" xfId="38" applyNumberFormat="1" applyFont="1" applyBorder="1" applyAlignment="1" applyProtection="1">
      <alignment horizontal="center"/>
      <protection locked="0"/>
    </xf>
    <xf numFmtId="0" fontId="26" fillId="0" borderId="51" xfId="38" applyNumberFormat="1" applyFont="1" applyFill="1" applyBorder="1" applyAlignment="1" applyProtection="1">
      <alignment horizontal="center"/>
      <protection locked="0"/>
    </xf>
    <xf numFmtId="0" fontId="26" fillId="38" borderId="81" xfId="39" applyFont="1" applyFill="1" applyBorder="1" applyAlignment="1" applyProtection="1">
      <alignment horizontal="center"/>
    </xf>
    <xf numFmtId="0" fontId="26" fillId="0" borderId="201" xfId="38" applyNumberFormat="1" applyFont="1" applyFill="1" applyBorder="1" applyAlignment="1" applyProtection="1">
      <alignment horizontal="center"/>
      <protection locked="0"/>
    </xf>
    <xf numFmtId="1" fontId="26" fillId="4" borderId="203" xfId="39" applyNumberFormat="1" applyFont="1" applyFill="1" applyBorder="1" applyAlignment="1" applyProtection="1">
      <alignment horizontal="center"/>
    </xf>
    <xf numFmtId="1" fontId="26" fillId="4" borderId="204" xfId="39" applyNumberFormat="1" applyFont="1" applyFill="1" applyBorder="1" applyAlignment="1" applyProtection="1">
      <alignment horizontal="center"/>
    </xf>
    <xf numFmtId="1" fontId="26" fillId="4" borderId="199" xfId="39" applyNumberFormat="1" applyFont="1" applyFill="1" applyBorder="1" applyAlignment="1" applyProtection="1">
      <alignment horizontal="center"/>
    </xf>
    <xf numFmtId="0" fontId="26" fillId="4" borderId="198" xfId="39" applyFont="1" applyFill="1" applyBorder="1" applyAlignment="1" applyProtection="1">
      <alignment horizontal="center"/>
    </xf>
    <xf numFmtId="1" fontId="26" fillId="4" borderId="205" xfId="39" applyNumberFormat="1" applyFont="1" applyFill="1" applyBorder="1" applyAlignment="1" applyProtection="1">
      <alignment horizontal="center" vertical="center" shrinkToFit="1"/>
    </xf>
    <xf numFmtId="1" fontId="26" fillId="4" borderId="22" xfId="39" applyNumberFormat="1" applyFont="1" applyFill="1" applyBorder="1" applyAlignment="1" applyProtection="1">
      <alignment horizontal="center" vertical="center" shrinkToFit="1"/>
    </xf>
    <xf numFmtId="0" fontId="26" fillId="0" borderId="192" xfId="0" applyFont="1" applyFill="1" applyBorder="1"/>
    <xf numFmtId="0" fontId="26" fillId="25" borderId="202" xfId="39" applyFont="1" applyFill="1" applyBorder="1" applyAlignment="1" applyProtection="1">
      <alignment horizontal="center"/>
    </xf>
    <xf numFmtId="0" fontId="26" fillId="0" borderId="208" xfId="38" applyNumberFormat="1" applyFont="1" applyBorder="1" applyAlignment="1" applyProtection="1">
      <alignment horizontal="center"/>
      <protection locked="0"/>
    </xf>
    <xf numFmtId="1" fontId="26" fillId="4" borderId="209" xfId="39" applyNumberFormat="1" applyFont="1" applyFill="1" applyBorder="1" applyAlignment="1" applyProtection="1">
      <alignment horizontal="center"/>
    </xf>
    <xf numFmtId="1" fontId="26" fillId="4" borderId="210" xfId="39" applyNumberFormat="1" applyFont="1" applyFill="1" applyBorder="1" applyAlignment="1" applyProtection="1">
      <alignment horizontal="center"/>
    </xf>
    <xf numFmtId="1" fontId="26" fillId="4" borderId="211" xfId="39" applyNumberFormat="1" applyFont="1" applyFill="1" applyBorder="1" applyAlignment="1" applyProtection="1">
      <alignment horizontal="center"/>
    </xf>
    <xf numFmtId="1" fontId="26" fillId="4" borderId="208" xfId="39" applyNumberFormat="1" applyFont="1" applyFill="1" applyBorder="1" applyAlignment="1" applyProtection="1">
      <alignment horizontal="center"/>
    </xf>
    <xf numFmtId="0" fontId="26" fillId="4" borderId="209" xfId="39" applyFont="1" applyFill="1" applyBorder="1" applyAlignment="1" applyProtection="1">
      <alignment horizontal="center"/>
    </xf>
    <xf numFmtId="0" fontId="26" fillId="0" borderId="75" xfId="39" applyFont="1" applyFill="1" applyBorder="1"/>
    <xf numFmtId="0" fontId="26" fillId="0" borderId="193" xfId="0" applyFont="1" applyFill="1" applyBorder="1"/>
    <xf numFmtId="0" fontId="26" fillId="40" borderId="77" xfId="39" applyFont="1" applyFill="1" applyBorder="1" applyAlignment="1" applyProtection="1">
      <alignment horizontal="center"/>
    </xf>
    <xf numFmtId="0" fontId="26" fillId="25" borderId="212" xfId="39" applyFont="1" applyFill="1" applyBorder="1" applyAlignment="1" applyProtection="1">
      <alignment horizontal="center"/>
    </xf>
    <xf numFmtId="0" fontId="32" fillId="0" borderId="77" xfId="39" applyFont="1" applyFill="1" applyBorder="1" applyAlignment="1" applyProtection="1">
      <alignment horizontal="center" vertical="center"/>
      <protection locked="0"/>
    </xf>
    <xf numFmtId="0" fontId="32" fillId="40" borderId="77" xfId="39" applyFont="1" applyFill="1" applyBorder="1" applyAlignment="1" applyProtection="1">
      <alignment horizontal="center"/>
    </xf>
    <xf numFmtId="0" fontId="32" fillId="40" borderId="83" xfId="39" applyFont="1" applyFill="1" applyBorder="1" applyAlignment="1" applyProtection="1">
      <alignment horizontal="center"/>
    </xf>
    <xf numFmtId="0" fontId="32" fillId="0" borderId="78" xfId="0" applyFont="1" applyFill="1" applyBorder="1" applyAlignment="1" applyProtection="1">
      <alignment vertical="center" wrapText="1" shrinkToFit="1"/>
      <protection locked="0"/>
    </xf>
    <xf numFmtId="0" fontId="32" fillId="0" borderId="14" xfId="0" applyFont="1" applyFill="1" applyBorder="1" applyAlignment="1" applyProtection="1">
      <alignment vertical="center" shrinkToFit="1"/>
      <protection locked="0"/>
    </xf>
    <xf numFmtId="0" fontId="32" fillId="0" borderId="164" xfId="44" applyFont="1" applyFill="1" applyBorder="1" applyAlignment="1" applyProtection="1">
      <alignment horizontal="left"/>
      <protection locked="0"/>
    </xf>
    <xf numFmtId="0" fontId="32" fillId="0" borderId="178" xfId="0" applyFont="1" applyFill="1" applyBorder="1" applyAlignment="1" applyProtection="1">
      <alignment vertical="center" shrinkToFit="1"/>
      <protection locked="0"/>
    </xf>
    <xf numFmtId="0" fontId="31" fillId="0" borderId="0" xfId="44" applyFont="1" applyFill="1"/>
    <xf numFmtId="0" fontId="36" fillId="0" borderId="78" xfId="0" applyFont="1" applyFill="1" applyBorder="1" applyAlignment="1" applyProtection="1">
      <alignment vertical="center" shrinkToFit="1"/>
      <protection locked="0"/>
    </xf>
    <xf numFmtId="0" fontId="36" fillId="0" borderId="178" xfId="0" applyFont="1" applyFill="1" applyBorder="1" applyAlignment="1" applyProtection="1">
      <alignment vertical="center" shrinkToFit="1"/>
      <protection locked="0"/>
    </xf>
    <xf numFmtId="0" fontId="36" fillId="35" borderId="77" xfId="44" applyFont="1" applyFill="1" applyBorder="1" applyAlignment="1" applyProtection="1">
      <alignment horizontal="center"/>
      <protection locked="0"/>
    </xf>
    <xf numFmtId="0" fontId="36" fillId="31" borderId="108" xfId="0" applyFont="1" applyFill="1" applyBorder="1" applyAlignment="1" applyProtection="1">
      <alignment vertical="center" shrinkToFit="1"/>
      <protection locked="0"/>
    </xf>
    <xf numFmtId="0" fontId="32" fillId="25" borderId="212" xfId="39" applyFont="1" applyFill="1" applyBorder="1" applyAlignment="1" applyProtection="1">
      <alignment horizontal="center"/>
    </xf>
    <xf numFmtId="1" fontId="32" fillId="25" borderId="212" xfId="44" applyNumberFormat="1" applyFont="1" applyFill="1" applyBorder="1" applyAlignment="1" applyProtection="1">
      <alignment horizontal="center"/>
    </xf>
    <xf numFmtId="1" fontId="32" fillId="0" borderId="212" xfId="44" applyNumberFormat="1" applyFont="1" applyFill="1" applyBorder="1" applyAlignment="1" applyProtection="1">
      <alignment horizontal="center"/>
      <protection locked="0"/>
    </xf>
    <xf numFmtId="0" fontId="38" fillId="0" borderId="212" xfId="44" applyFont="1" applyFill="1" applyBorder="1" applyAlignment="1" applyProtection="1">
      <alignment horizontal="center"/>
      <protection locked="0"/>
    </xf>
    <xf numFmtId="1" fontId="32" fillId="25" borderId="0" xfId="44" applyNumberFormat="1" applyFont="1" applyFill="1" applyBorder="1" applyAlignment="1" applyProtection="1">
      <alignment horizontal="center"/>
    </xf>
    <xf numFmtId="1" fontId="36" fillId="32" borderId="19" xfId="39" applyNumberFormat="1" applyFont="1" applyFill="1" applyBorder="1" applyAlignment="1" applyProtection="1">
      <alignment horizontal="center"/>
    </xf>
    <xf numFmtId="0" fontId="36" fillId="31" borderId="19" xfId="38" applyFont="1" applyFill="1" applyBorder="1" applyAlignment="1" applyProtection="1">
      <alignment horizontal="center"/>
      <protection locked="0"/>
    </xf>
    <xf numFmtId="0" fontId="36" fillId="31" borderId="20" xfId="38" applyNumberFormat="1" applyFont="1" applyFill="1" applyBorder="1" applyAlignment="1" applyProtection="1">
      <alignment horizontal="center"/>
      <protection locked="0"/>
    </xf>
    <xf numFmtId="0" fontId="36" fillId="31" borderId="19" xfId="38" applyNumberFormat="1" applyFont="1" applyFill="1" applyBorder="1" applyAlignment="1" applyProtection="1">
      <alignment horizontal="center"/>
      <protection locked="0"/>
    </xf>
    <xf numFmtId="0" fontId="36" fillId="31" borderId="18" xfId="39" applyFont="1" applyFill="1" applyBorder="1" applyAlignment="1" applyProtection="1">
      <alignment horizontal="center"/>
      <protection locked="0"/>
    </xf>
    <xf numFmtId="0" fontId="41" fillId="25" borderId="77" xfId="39" applyFont="1" applyFill="1" applyBorder="1" applyAlignment="1" applyProtection="1">
      <alignment horizontal="center"/>
    </xf>
    <xf numFmtId="1" fontId="26" fillId="4" borderId="214" xfId="39" applyNumberFormat="1" applyFont="1" applyFill="1" applyBorder="1" applyAlignment="1" applyProtection="1">
      <alignment horizontal="center"/>
    </xf>
    <xf numFmtId="0" fontId="26" fillId="0" borderId="215" xfId="38" applyNumberFormat="1" applyFont="1" applyFill="1" applyBorder="1" applyAlignment="1" applyProtection="1">
      <alignment horizontal="center"/>
      <protection locked="0"/>
    </xf>
    <xf numFmtId="1" fontId="26" fillId="41" borderId="216" xfId="39" applyNumberFormat="1" applyFont="1" applyFill="1" applyBorder="1" applyAlignment="1" applyProtection="1">
      <alignment horizontal="center"/>
    </xf>
    <xf numFmtId="0" fontId="32" fillId="0" borderId="0" xfId="39" applyFont="1" applyFill="1" applyBorder="1"/>
    <xf numFmtId="0" fontId="26" fillId="0" borderId="217" xfId="38" applyNumberFormat="1" applyFont="1" applyFill="1" applyBorder="1" applyAlignment="1" applyProtection="1">
      <alignment horizontal="center"/>
      <protection locked="0"/>
    </xf>
    <xf numFmtId="0" fontId="26" fillId="0" borderId="218" xfId="38" applyNumberFormat="1" applyFont="1" applyFill="1" applyBorder="1" applyAlignment="1" applyProtection="1">
      <alignment horizontal="center"/>
      <protection locked="0"/>
    </xf>
    <xf numFmtId="0" fontId="26" fillId="0" borderId="220" xfId="0" applyFont="1" applyFill="1" applyBorder="1"/>
    <xf numFmtId="0" fontId="26" fillId="0" borderId="221" xfId="38" applyNumberFormat="1" applyFont="1" applyBorder="1" applyAlignment="1" applyProtection="1">
      <alignment horizontal="center"/>
      <protection locked="0"/>
    </xf>
    <xf numFmtId="1" fontId="26" fillId="4" borderId="221" xfId="39" applyNumberFormat="1" applyFont="1" applyFill="1" applyBorder="1" applyAlignment="1" applyProtection="1">
      <alignment horizontal="center"/>
    </xf>
    <xf numFmtId="0" fontId="26" fillId="4" borderId="214" xfId="39" applyFont="1" applyFill="1" applyBorder="1" applyAlignment="1" applyProtection="1">
      <alignment horizontal="center"/>
    </xf>
    <xf numFmtId="1" fontId="26" fillId="4" borderId="152" xfId="39" applyNumberFormat="1" applyFont="1" applyFill="1" applyBorder="1" applyAlignment="1" applyProtection="1">
      <alignment horizontal="center" vertical="center" shrinkToFit="1"/>
    </xf>
    <xf numFmtId="0" fontId="26" fillId="0" borderId="77" xfId="0" applyFont="1" applyFill="1" applyBorder="1"/>
    <xf numFmtId="0" fontId="32" fillId="0" borderId="77" xfId="39" applyFont="1" applyFill="1" applyBorder="1"/>
    <xf numFmtId="0" fontId="26" fillId="0" borderId="223" xfId="38" applyNumberFormat="1" applyFont="1" applyBorder="1" applyAlignment="1" applyProtection="1">
      <alignment horizontal="center"/>
      <protection locked="0"/>
    </xf>
    <xf numFmtId="0" fontId="32" fillId="0" borderId="87" xfId="39" applyFont="1" applyFill="1" applyBorder="1"/>
    <xf numFmtId="1" fontId="26" fillId="4" borderId="224" xfId="39" applyNumberFormat="1" applyFont="1" applyFill="1" applyBorder="1" applyAlignment="1" applyProtection="1">
      <alignment horizontal="center" vertical="center" shrinkToFit="1"/>
    </xf>
    <xf numFmtId="0" fontId="32" fillId="40" borderId="75" xfId="39" applyFont="1" applyFill="1" applyBorder="1"/>
    <xf numFmtId="0" fontId="32" fillId="40" borderId="77" xfId="39" applyFont="1" applyFill="1" applyBorder="1"/>
    <xf numFmtId="0" fontId="32" fillId="40" borderId="87" xfId="39" applyFont="1" applyFill="1" applyBorder="1"/>
    <xf numFmtId="0" fontId="32" fillId="40" borderId="83" xfId="39" applyFont="1" applyFill="1" applyBorder="1"/>
    <xf numFmtId="0" fontId="26" fillId="0" borderId="225" xfId="38" applyNumberFormat="1" applyFont="1" applyFill="1" applyBorder="1" applyAlignment="1" applyProtection="1">
      <alignment horizontal="center"/>
      <protection locked="0"/>
    </xf>
    <xf numFmtId="1" fontId="26" fillId="4" borderId="226" xfId="39" applyNumberFormat="1" applyFont="1" applyFill="1" applyBorder="1" applyAlignment="1" applyProtection="1">
      <alignment horizontal="center"/>
    </xf>
    <xf numFmtId="0" fontId="26" fillId="0" borderId="225" xfId="38" applyNumberFormat="1" applyFont="1" applyBorder="1" applyAlignment="1" applyProtection="1">
      <alignment horizontal="center"/>
      <protection locked="0"/>
    </xf>
    <xf numFmtId="0" fontId="33" fillId="0" borderId="77" xfId="38" applyNumberFormat="1" applyFont="1" applyBorder="1" applyAlignment="1" applyProtection="1">
      <alignment horizontal="center"/>
      <protection locked="0"/>
    </xf>
    <xf numFmtId="1" fontId="26" fillId="4" borderId="77" xfId="39" applyNumberFormat="1" applyFont="1" applyFill="1" applyBorder="1" applyAlignment="1" applyProtection="1">
      <alignment horizontal="center"/>
    </xf>
    <xf numFmtId="0" fontId="26" fillId="0" borderId="77" xfId="38" applyNumberFormat="1" applyFont="1" applyFill="1" applyBorder="1" applyAlignment="1" applyProtection="1">
      <alignment horizontal="center"/>
      <protection locked="0"/>
    </xf>
    <xf numFmtId="0" fontId="26" fillId="0" borderId="77" xfId="38" applyNumberFormat="1" applyFont="1" applyBorder="1" applyAlignment="1" applyProtection="1">
      <alignment horizontal="center"/>
      <protection locked="0"/>
    </xf>
    <xf numFmtId="1" fontId="33" fillId="4" borderId="77" xfId="39" applyNumberFormat="1" applyFont="1" applyFill="1" applyBorder="1" applyAlignment="1" applyProtection="1">
      <alignment horizontal="center"/>
    </xf>
    <xf numFmtId="0" fontId="26" fillId="0" borderId="227" xfId="38" applyNumberFormat="1" applyFont="1" applyBorder="1" applyAlignment="1" applyProtection="1">
      <alignment horizontal="center"/>
      <protection locked="0"/>
    </xf>
    <xf numFmtId="0" fontId="33" fillId="0" borderId="227" xfId="38" applyNumberFormat="1" applyFont="1" applyBorder="1" applyAlignment="1" applyProtection="1">
      <alignment horizontal="center"/>
      <protection locked="0"/>
    </xf>
    <xf numFmtId="0" fontId="33" fillId="0" borderId="229" xfId="38" applyNumberFormat="1" applyFont="1" applyBorder="1" applyAlignment="1" applyProtection="1">
      <alignment horizontal="center"/>
      <protection locked="0"/>
    </xf>
    <xf numFmtId="1" fontId="33" fillId="4" borderId="230" xfId="39" applyNumberFormat="1" applyFont="1" applyFill="1" applyBorder="1" applyAlignment="1" applyProtection="1">
      <alignment horizontal="center"/>
    </xf>
    <xf numFmtId="0" fontId="33" fillId="0" borderId="231" xfId="38" applyNumberFormat="1" applyFont="1" applyBorder="1" applyAlignment="1" applyProtection="1">
      <alignment horizontal="center"/>
      <protection locked="0"/>
    </xf>
    <xf numFmtId="0" fontId="33" fillId="0" borderId="232" xfId="38" applyNumberFormat="1" applyFont="1" applyBorder="1" applyAlignment="1" applyProtection="1">
      <alignment horizontal="center"/>
      <protection locked="0"/>
    </xf>
    <xf numFmtId="0" fontId="33" fillId="0" borderId="233" xfId="38" applyNumberFormat="1" applyFont="1" applyBorder="1" applyAlignment="1" applyProtection="1">
      <alignment horizontal="center"/>
      <protection locked="0"/>
    </xf>
    <xf numFmtId="1" fontId="33" fillId="4" borderId="234" xfId="39" applyNumberFormat="1" applyFont="1" applyFill="1" applyBorder="1" applyAlignment="1" applyProtection="1">
      <alignment horizontal="center"/>
    </xf>
    <xf numFmtId="0" fontId="33" fillId="0" borderId="235" xfId="38" applyNumberFormat="1" applyFont="1" applyBorder="1" applyAlignment="1" applyProtection="1">
      <alignment horizontal="center"/>
      <protection locked="0"/>
    </xf>
    <xf numFmtId="0" fontId="26" fillId="0" borderId="233" xfId="38" applyNumberFormat="1" applyFont="1" applyFill="1" applyBorder="1" applyAlignment="1" applyProtection="1">
      <alignment horizontal="center"/>
      <protection locked="0"/>
    </xf>
    <xf numFmtId="1" fontId="26" fillId="4" borderId="234" xfId="39" applyNumberFormat="1" applyFont="1" applyFill="1" applyBorder="1" applyAlignment="1" applyProtection="1">
      <alignment horizontal="center"/>
    </xf>
    <xf numFmtId="0" fontId="26" fillId="0" borderId="227" xfId="38" applyNumberFormat="1" applyFont="1" applyFill="1" applyBorder="1" applyAlignment="1" applyProtection="1">
      <alignment horizontal="center"/>
      <protection locked="0"/>
    </xf>
    <xf numFmtId="0" fontId="26" fillId="0" borderId="236" xfId="38" applyNumberFormat="1" applyFont="1" applyFill="1" applyBorder="1" applyAlignment="1" applyProtection="1">
      <alignment horizontal="center"/>
      <protection locked="0"/>
    </xf>
    <xf numFmtId="0" fontId="26" fillId="0" borderId="237" xfId="38" applyNumberFormat="1" applyFont="1" applyFill="1" applyBorder="1" applyAlignment="1" applyProtection="1">
      <alignment horizontal="center"/>
      <protection locked="0"/>
    </xf>
    <xf numFmtId="0" fontId="26" fillId="0" borderId="238" xfId="38" applyNumberFormat="1" applyFont="1" applyFill="1" applyBorder="1" applyAlignment="1" applyProtection="1">
      <alignment horizontal="center"/>
      <protection locked="0"/>
    </xf>
    <xf numFmtId="0" fontId="33" fillId="0" borderId="107" xfId="38" applyNumberFormat="1" applyFont="1" applyBorder="1" applyAlignment="1" applyProtection="1">
      <alignment horizontal="center"/>
      <protection locked="0"/>
    </xf>
    <xf numFmtId="0" fontId="26" fillId="0" borderId="78" xfId="38" applyNumberFormat="1" applyFont="1" applyFill="1" applyBorder="1" applyAlignment="1" applyProtection="1">
      <alignment horizontal="center"/>
      <protection locked="0"/>
    </xf>
    <xf numFmtId="0" fontId="33" fillId="0" borderId="78" xfId="38" applyNumberFormat="1" applyFont="1" applyBorder="1" applyAlignment="1" applyProtection="1">
      <alignment horizontal="center"/>
      <protection locked="0"/>
    </xf>
    <xf numFmtId="0" fontId="26" fillId="0" borderId="107" xfId="38" applyNumberFormat="1" applyFont="1" applyFill="1" applyBorder="1" applyAlignment="1" applyProtection="1">
      <alignment horizontal="center"/>
      <protection locked="0"/>
    </xf>
    <xf numFmtId="0" fontId="26" fillId="0" borderId="233" xfId="38" applyNumberFormat="1" applyFont="1" applyBorder="1" applyAlignment="1" applyProtection="1">
      <alignment horizontal="center"/>
      <protection locked="0"/>
    </xf>
    <xf numFmtId="0" fontId="26" fillId="0" borderId="236" xfId="38" applyNumberFormat="1" applyFont="1" applyBorder="1" applyAlignment="1" applyProtection="1">
      <alignment horizontal="center"/>
      <protection locked="0"/>
    </xf>
    <xf numFmtId="0" fontId="26" fillId="0" borderId="235" xfId="38" applyNumberFormat="1" applyFont="1" applyBorder="1" applyAlignment="1" applyProtection="1">
      <alignment horizontal="center"/>
      <protection locked="0"/>
    </xf>
    <xf numFmtId="0" fontId="26" fillId="0" borderId="107" xfId="38" applyNumberFormat="1" applyFont="1" applyBorder="1" applyAlignment="1" applyProtection="1">
      <alignment horizontal="center"/>
      <protection locked="0"/>
    </xf>
    <xf numFmtId="0" fontId="26" fillId="0" borderId="78" xfId="38" applyNumberFormat="1" applyFont="1" applyBorder="1" applyAlignment="1" applyProtection="1">
      <alignment horizontal="center"/>
      <protection locked="0"/>
    </xf>
    <xf numFmtId="0" fontId="26" fillId="0" borderId="75" xfId="0" applyFont="1" applyFill="1" applyBorder="1"/>
    <xf numFmtId="0" fontId="26" fillId="0" borderId="234" xfId="38" applyNumberFormat="1" applyFont="1" applyBorder="1" applyAlignment="1" applyProtection="1">
      <alignment horizontal="center"/>
      <protection locked="0"/>
    </xf>
    <xf numFmtId="1" fontId="32" fillId="0" borderId="227" xfId="39" applyNumberFormat="1" applyFont="1" applyFill="1" applyBorder="1" applyAlignment="1" applyProtection="1">
      <alignment horizontal="center"/>
      <protection locked="0"/>
    </xf>
    <xf numFmtId="1" fontId="32" fillId="4" borderId="234" xfId="39" applyNumberFormat="1" applyFont="1" applyFill="1" applyBorder="1" applyAlignment="1" applyProtection="1">
      <alignment horizontal="center"/>
    </xf>
    <xf numFmtId="0" fontId="32" fillId="4" borderId="227" xfId="39" applyFont="1" applyFill="1" applyBorder="1" applyAlignment="1" applyProtection="1">
      <alignment horizontal="center"/>
    </xf>
    <xf numFmtId="1" fontId="32" fillId="0" borderId="240" xfId="39" applyNumberFormat="1" applyFont="1" applyFill="1" applyBorder="1" applyAlignment="1" applyProtection="1">
      <alignment horizontal="center"/>
      <protection locked="0"/>
    </xf>
    <xf numFmtId="1" fontId="32" fillId="0" borderId="241" xfId="39" applyNumberFormat="1" applyFont="1" applyFill="1" applyBorder="1" applyAlignment="1" applyProtection="1">
      <alignment horizontal="center"/>
      <protection locked="0"/>
    </xf>
    <xf numFmtId="1" fontId="32" fillId="0" borderId="242" xfId="39" applyNumberFormat="1" applyFont="1" applyFill="1" applyBorder="1" applyAlignment="1" applyProtection="1">
      <alignment horizontal="center"/>
      <protection locked="0"/>
    </xf>
    <xf numFmtId="1" fontId="32" fillId="0" borderId="234" xfId="39" applyNumberFormat="1" applyFont="1" applyFill="1" applyBorder="1" applyAlignment="1" applyProtection="1">
      <alignment horizontal="center"/>
      <protection locked="0"/>
    </xf>
    <xf numFmtId="0" fontId="32" fillId="4" borderId="234" xfId="39" applyFont="1" applyFill="1" applyBorder="1" applyAlignment="1" applyProtection="1">
      <alignment horizontal="center"/>
    </xf>
    <xf numFmtId="1" fontId="32" fillId="0" borderId="243" xfId="39" applyNumberFormat="1" applyFont="1" applyFill="1" applyBorder="1" applyAlignment="1" applyProtection="1">
      <alignment horizontal="center"/>
      <protection locked="0"/>
    </xf>
    <xf numFmtId="1" fontId="32" fillId="4" borderId="244" xfId="39" applyNumberFormat="1" applyFont="1" applyFill="1" applyBorder="1" applyAlignment="1" applyProtection="1">
      <alignment horizontal="center"/>
    </xf>
    <xf numFmtId="1" fontId="32" fillId="4" borderId="226" xfId="39" applyNumberFormat="1" applyFont="1" applyFill="1" applyBorder="1" applyAlignment="1" applyProtection="1">
      <alignment horizontal="center"/>
    </xf>
    <xf numFmtId="1" fontId="32" fillId="4" borderId="227" xfId="39" applyNumberFormat="1" applyFont="1" applyFill="1" applyBorder="1" applyAlignment="1" applyProtection="1">
      <alignment horizontal="center"/>
    </xf>
    <xf numFmtId="1" fontId="32" fillId="4" borderId="245" xfId="39" applyNumberFormat="1" applyFont="1" applyFill="1" applyBorder="1" applyAlignment="1" applyProtection="1">
      <alignment horizontal="center" vertical="center" shrinkToFit="1"/>
    </xf>
    <xf numFmtId="0" fontId="32" fillId="0" borderId="19" xfId="39" applyFont="1" applyFill="1" applyBorder="1" applyAlignment="1" applyProtection="1">
      <alignment horizontal="center"/>
    </xf>
    <xf numFmtId="1" fontId="46" fillId="0" borderId="0" xfId="44" applyNumberFormat="1" applyFont="1" applyBorder="1"/>
    <xf numFmtId="0" fontId="29" fillId="0" borderId="0" xfId="44" applyFont="1" applyBorder="1"/>
    <xf numFmtId="0" fontId="29" fillId="0" borderId="0" xfId="44" applyFont="1" applyFill="1" applyBorder="1" applyAlignment="1">
      <alignment horizontal="left"/>
    </xf>
    <xf numFmtId="0" fontId="29" fillId="0" borderId="0" xfId="44" applyFont="1" applyFill="1" applyBorder="1"/>
    <xf numFmtId="1" fontId="32" fillId="25" borderId="83" xfId="44" applyNumberFormat="1" applyFont="1" applyFill="1" applyBorder="1" applyAlignment="1" applyProtection="1">
      <alignment horizontal="center"/>
    </xf>
    <xf numFmtId="1" fontId="34" fillId="4" borderId="246" xfId="39" applyNumberFormat="1" applyFont="1" applyFill="1" applyBorder="1" applyAlignment="1" applyProtection="1">
      <alignment horizontal="center"/>
    </xf>
    <xf numFmtId="1" fontId="34" fillId="4" borderId="247" xfId="39" applyNumberFormat="1" applyFont="1" applyFill="1" applyBorder="1" applyAlignment="1" applyProtection="1">
      <alignment horizontal="center"/>
    </xf>
    <xf numFmtId="1" fontId="34" fillId="4" borderId="234" xfId="39" applyNumberFormat="1" applyFont="1" applyFill="1" applyBorder="1" applyAlignment="1" applyProtection="1">
      <alignment horizontal="center"/>
    </xf>
    <xf numFmtId="1" fontId="32" fillId="40" borderId="77" xfId="44" applyNumberFormat="1" applyFont="1" applyFill="1" applyBorder="1" applyAlignment="1" applyProtection="1">
      <alignment horizontal="center"/>
    </xf>
    <xf numFmtId="0" fontId="35" fillId="0" borderId="17" xfId="38" applyNumberFormat="1" applyFont="1" applyFill="1" applyBorder="1" applyAlignment="1" applyProtection="1">
      <alignment horizontal="center"/>
      <protection locked="0"/>
    </xf>
    <xf numFmtId="1" fontId="34" fillId="4" borderId="34" xfId="39" applyNumberFormat="1" applyFont="1" applyFill="1" applyBorder="1" applyAlignment="1" applyProtection="1">
      <alignment horizontal="center"/>
    </xf>
    <xf numFmtId="1" fontId="36" fillId="4" borderId="16" xfId="39" applyNumberFormat="1" applyFont="1" applyFill="1" applyBorder="1" applyAlignment="1" applyProtection="1">
      <alignment horizontal="center"/>
    </xf>
    <xf numFmtId="0" fontId="46" fillId="0" borderId="0" xfId="39" applyFont="1"/>
    <xf numFmtId="0" fontId="26" fillId="0" borderId="77" xfId="49" applyFont="1" applyFill="1" applyBorder="1" applyAlignment="1">
      <alignment horizontal="left" vertical="top"/>
    </xf>
    <xf numFmtId="0" fontId="26" fillId="0" borderId="77" xfId="49" applyFont="1" applyFill="1" applyBorder="1" applyAlignment="1">
      <alignment horizontal="center" vertical="top" wrapText="1"/>
    </xf>
    <xf numFmtId="0" fontId="26" fillId="0" borderId="77" xfId="49" applyFont="1" applyFill="1" applyBorder="1" applyAlignment="1">
      <alignment horizontal="center" vertical="top"/>
    </xf>
    <xf numFmtId="0" fontId="48" fillId="0" borderId="74" xfId="0" applyFont="1" applyFill="1" applyBorder="1" applyAlignment="1">
      <alignment horizontal="center" vertical="top"/>
    </xf>
    <xf numFmtId="0" fontId="48" fillId="0" borderId="77" xfId="50" applyFont="1" applyFill="1" applyBorder="1" applyAlignment="1">
      <alignment horizontal="left" vertical="top"/>
    </xf>
    <xf numFmtId="0" fontId="32" fillId="25" borderId="193" xfId="39" applyFont="1" applyFill="1" applyBorder="1" applyAlignment="1" applyProtection="1">
      <alignment horizontal="center"/>
    </xf>
    <xf numFmtId="0" fontId="32" fillId="0" borderId="247" xfId="38" applyNumberFormat="1" applyFont="1" applyFill="1" applyBorder="1" applyAlignment="1" applyProtection="1">
      <alignment horizontal="center"/>
      <protection locked="0"/>
    </xf>
    <xf numFmtId="0" fontId="32" fillId="0" borderId="240" xfId="38" applyNumberFormat="1" applyFont="1" applyFill="1" applyBorder="1" applyAlignment="1" applyProtection="1">
      <alignment horizontal="center"/>
      <protection locked="0"/>
    </xf>
    <xf numFmtId="1" fontId="32" fillId="25" borderId="192" xfId="44" applyNumberFormat="1" applyFont="1" applyFill="1" applyBorder="1" applyAlignment="1" applyProtection="1">
      <alignment horizontal="center"/>
    </xf>
    <xf numFmtId="1" fontId="32" fillId="0" borderId="192" xfId="44" applyNumberFormat="1" applyFont="1" applyFill="1" applyBorder="1" applyAlignment="1" applyProtection="1">
      <alignment horizontal="center"/>
      <protection locked="0"/>
    </xf>
    <xf numFmtId="0" fontId="38" fillId="0" borderId="192" xfId="44" applyFont="1" applyFill="1" applyBorder="1" applyAlignment="1" applyProtection="1">
      <alignment horizontal="center"/>
      <protection locked="0"/>
    </xf>
    <xf numFmtId="1" fontId="32" fillId="36" borderId="0" xfId="39" applyNumberFormat="1" applyFont="1" applyFill="1" applyBorder="1" applyAlignment="1" applyProtection="1">
      <alignment horizontal="center"/>
    </xf>
    <xf numFmtId="1" fontId="32" fillId="4" borderId="33" xfId="39" applyNumberFormat="1" applyFont="1" applyFill="1" applyBorder="1" applyAlignment="1" applyProtection="1">
      <alignment horizontal="center"/>
    </xf>
    <xf numFmtId="1" fontId="30" fillId="25" borderId="248" xfId="44" applyNumberFormat="1" applyFont="1" applyFill="1" applyBorder="1" applyAlignment="1" applyProtection="1">
      <alignment horizontal="center"/>
    </xf>
    <xf numFmtId="1" fontId="30" fillId="25" borderId="129" xfId="44" applyNumberFormat="1" applyFont="1" applyFill="1" applyBorder="1" applyAlignment="1" applyProtection="1">
      <alignment horizontal="center"/>
    </xf>
    <xf numFmtId="1" fontId="32" fillId="4" borderId="77" xfId="39" applyNumberFormat="1" applyFont="1" applyFill="1" applyBorder="1" applyAlignment="1" applyProtection="1">
      <alignment horizontal="center" vertical="center" shrinkToFit="1"/>
    </xf>
    <xf numFmtId="0" fontId="36" fillId="31" borderId="207" xfId="0" applyFont="1" applyFill="1" applyBorder="1" applyAlignment="1" applyProtection="1">
      <alignment vertical="center" shrinkToFit="1"/>
      <protection locked="0"/>
    </xf>
    <xf numFmtId="0" fontId="36" fillId="0" borderId="77" xfId="39" applyFont="1" applyFill="1" applyBorder="1" applyAlignment="1" applyProtection="1">
      <alignment horizontal="center" vertical="center"/>
      <protection locked="0"/>
    </xf>
    <xf numFmtId="1" fontId="32" fillId="42" borderId="19" xfId="39" applyNumberFormat="1" applyFont="1" applyFill="1" applyBorder="1" applyAlignment="1" applyProtection="1">
      <alignment horizontal="center"/>
    </xf>
    <xf numFmtId="1" fontId="32" fillId="42" borderId="16" xfId="39" applyNumberFormat="1" applyFont="1" applyFill="1" applyBorder="1" applyAlignment="1" applyProtection="1">
      <alignment horizontal="center"/>
    </xf>
    <xf numFmtId="1" fontId="32" fillId="42" borderId="33" xfId="39" applyNumberFormat="1" applyFont="1" applyFill="1" applyBorder="1" applyAlignment="1" applyProtection="1">
      <alignment horizontal="center"/>
    </xf>
    <xf numFmtId="1" fontId="32" fillId="42" borderId="74" xfId="39" applyNumberFormat="1" applyFont="1" applyFill="1" applyBorder="1" applyAlignment="1" applyProtection="1">
      <alignment horizontal="center"/>
    </xf>
    <xf numFmtId="1" fontId="32" fillId="42" borderId="170" xfId="39" applyNumberFormat="1" applyFont="1" applyFill="1" applyBorder="1" applyAlignment="1" applyProtection="1">
      <alignment horizontal="center"/>
    </xf>
    <xf numFmtId="1" fontId="32" fillId="42" borderId="75" xfId="39" applyNumberFormat="1" applyFont="1" applyFill="1" applyBorder="1" applyAlignment="1" applyProtection="1">
      <alignment horizontal="center"/>
    </xf>
    <xf numFmtId="1" fontId="27" fillId="35" borderId="107" xfId="44" applyNumberFormat="1" applyFont="1" applyFill="1" applyBorder="1" applyAlignment="1" applyProtection="1">
      <alignment horizontal="center"/>
      <protection locked="0"/>
    </xf>
    <xf numFmtId="1" fontId="27" fillId="35" borderId="77" xfId="44" applyNumberFormat="1" applyFont="1" applyFill="1" applyBorder="1" applyAlignment="1" applyProtection="1">
      <alignment horizontal="center"/>
    </xf>
    <xf numFmtId="1" fontId="27" fillId="35" borderId="77" xfId="44" applyNumberFormat="1" applyFont="1" applyFill="1" applyBorder="1" applyAlignment="1" applyProtection="1">
      <alignment horizontal="center"/>
      <protection locked="0"/>
    </xf>
    <xf numFmtId="0" fontId="28" fillId="35" borderId="77" xfId="44" applyFont="1" applyFill="1" applyBorder="1" applyAlignment="1" applyProtection="1">
      <alignment horizontal="center"/>
      <protection locked="0"/>
    </xf>
    <xf numFmtId="0" fontId="28" fillId="35" borderId="78" xfId="44" applyFont="1" applyFill="1" applyBorder="1" applyAlignment="1" applyProtection="1">
      <alignment horizontal="center"/>
      <protection locked="0"/>
    </xf>
    <xf numFmtId="1" fontId="36" fillId="40" borderId="77" xfId="44" applyNumberFormat="1" applyFont="1" applyFill="1" applyBorder="1" applyAlignment="1" applyProtection="1">
      <alignment horizontal="center"/>
    </xf>
    <xf numFmtId="0" fontId="32" fillId="4" borderId="15" xfId="39" applyFont="1" applyFill="1" applyBorder="1" applyAlignment="1" applyProtection="1">
      <alignment horizontal="center"/>
    </xf>
    <xf numFmtId="0" fontId="32" fillId="0" borderId="250" xfId="38" applyNumberFormat="1" applyFont="1" applyBorder="1" applyAlignment="1" applyProtection="1">
      <alignment horizontal="center"/>
      <protection locked="0"/>
    </xf>
    <xf numFmtId="1" fontId="34" fillId="0" borderId="192" xfId="44" applyNumberFormat="1" applyFont="1" applyFill="1" applyBorder="1" applyAlignment="1" applyProtection="1">
      <alignment horizontal="center"/>
      <protection locked="0"/>
    </xf>
    <xf numFmtId="1" fontId="34" fillId="25" borderId="192" xfId="44" applyNumberFormat="1" applyFont="1" applyFill="1" applyBorder="1" applyAlignment="1" applyProtection="1">
      <alignment horizontal="center"/>
    </xf>
    <xf numFmtId="0" fontId="47" fillId="0" borderId="192" xfId="44" applyFont="1" applyFill="1" applyBorder="1" applyAlignment="1" applyProtection="1">
      <alignment horizontal="center"/>
      <protection locked="0"/>
    </xf>
    <xf numFmtId="1" fontId="32" fillId="4" borderId="192" xfId="39" applyNumberFormat="1" applyFont="1" applyFill="1" applyBorder="1" applyAlignment="1" applyProtection="1">
      <alignment horizontal="center"/>
    </xf>
    <xf numFmtId="1" fontId="34" fillId="0" borderId="193" xfId="44" applyNumberFormat="1" applyFont="1" applyFill="1" applyBorder="1" applyAlignment="1" applyProtection="1">
      <alignment horizontal="center"/>
      <protection locked="0"/>
    </xf>
    <xf numFmtId="0" fontId="47" fillId="0" borderId="251" xfId="44" applyFont="1" applyFill="1" applyBorder="1" applyAlignment="1" applyProtection="1">
      <alignment horizontal="center"/>
      <protection locked="0"/>
    </xf>
    <xf numFmtId="0" fontId="38" fillId="0" borderId="251" xfId="44" applyFont="1" applyFill="1" applyBorder="1" applyAlignment="1" applyProtection="1">
      <alignment horizontal="center"/>
      <protection locked="0"/>
    </xf>
    <xf numFmtId="0" fontId="32" fillId="0" borderId="252" xfId="38" applyNumberFormat="1" applyFont="1" applyBorder="1" applyAlignment="1" applyProtection="1">
      <alignment horizontal="center"/>
      <protection locked="0"/>
    </xf>
    <xf numFmtId="1" fontId="34" fillId="25" borderId="193" xfId="44" applyNumberFormat="1" applyFont="1" applyFill="1" applyBorder="1" applyAlignment="1" applyProtection="1">
      <alignment horizontal="center"/>
    </xf>
    <xf numFmtId="1" fontId="34" fillId="0" borderId="253" xfId="44" applyNumberFormat="1" applyFont="1" applyFill="1" applyBorder="1" applyAlignment="1" applyProtection="1">
      <alignment horizontal="center"/>
      <protection locked="0"/>
    </xf>
    <xf numFmtId="1" fontId="34" fillId="0" borderId="123" xfId="44" applyNumberFormat="1" applyFont="1" applyFill="1" applyBorder="1" applyAlignment="1" applyProtection="1">
      <alignment horizontal="center"/>
      <protection locked="0"/>
    </xf>
    <xf numFmtId="1" fontId="34" fillId="4" borderId="254" xfId="39" applyNumberFormat="1" applyFont="1" applyFill="1" applyBorder="1" applyAlignment="1" applyProtection="1">
      <alignment horizontal="center"/>
    </xf>
    <xf numFmtId="1" fontId="32" fillId="4" borderId="254" xfId="39" applyNumberFormat="1" applyFont="1" applyFill="1" applyBorder="1" applyAlignment="1" applyProtection="1">
      <alignment horizontal="center"/>
    </xf>
    <xf numFmtId="1" fontId="32" fillId="0" borderId="256" xfId="39" applyNumberFormat="1" applyFont="1" applyFill="1" applyBorder="1" applyAlignment="1" applyProtection="1">
      <alignment horizontal="center"/>
      <protection locked="0"/>
    </xf>
    <xf numFmtId="0" fontId="38" fillId="0" borderId="249" xfId="44" applyFont="1" applyFill="1" applyBorder="1" applyAlignment="1" applyProtection="1">
      <alignment horizontal="center"/>
      <protection locked="0"/>
    </xf>
    <xf numFmtId="0" fontId="38" fillId="0" borderId="129" xfId="44" applyFont="1" applyFill="1" applyBorder="1" applyAlignment="1" applyProtection="1">
      <alignment horizontal="center"/>
      <protection locked="0"/>
    </xf>
    <xf numFmtId="0" fontId="32" fillId="0" borderId="161" xfId="39" applyFont="1" applyFill="1" applyBorder="1" applyAlignment="1" applyProtection="1">
      <protection locked="0"/>
    </xf>
    <xf numFmtId="1" fontId="34" fillId="0" borderId="257" xfId="44" applyNumberFormat="1" applyFont="1" applyFill="1" applyBorder="1" applyAlignment="1" applyProtection="1">
      <alignment horizontal="center"/>
      <protection locked="0"/>
    </xf>
    <xf numFmtId="0" fontId="32" fillId="25" borderId="83" xfId="39" applyFont="1" applyFill="1" applyBorder="1" applyAlignment="1" applyProtection="1">
      <alignment horizontal="center"/>
    </xf>
    <xf numFmtId="0" fontId="31" fillId="4" borderId="258" xfId="39" applyFont="1" applyFill="1" applyBorder="1" applyProtection="1"/>
    <xf numFmtId="1" fontId="32" fillId="0" borderId="75" xfId="44" applyNumberFormat="1" applyFont="1" applyFill="1" applyBorder="1" applyAlignment="1" applyProtection="1">
      <alignment horizontal="center"/>
      <protection locked="0"/>
    </xf>
    <xf numFmtId="1" fontId="30" fillId="25" borderId="115" xfId="44" applyNumberFormat="1" applyFont="1" applyFill="1" applyBorder="1" applyAlignment="1" applyProtection="1">
      <alignment horizontal="center"/>
    </xf>
    <xf numFmtId="0" fontId="30" fillId="4" borderId="259" xfId="39" applyFont="1" applyFill="1" applyBorder="1" applyAlignment="1" applyProtection="1">
      <alignment horizontal="center"/>
    </xf>
    <xf numFmtId="0" fontId="36" fillId="0" borderId="168" xfId="0" applyFont="1" applyFill="1" applyBorder="1" applyAlignment="1" applyProtection="1">
      <alignment vertical="center" shrinkToFit="1"/>
      <protection locked="0"/>
    </xf>
    <xf numFmtId="0" fontId="38" fillId="0" borderId="261" xfId="44" applyFont="1" applyFill="1" applyBorder="1" applyAlignment="1" applyProtection="1">
      <alignment horizontal="center"/>
      <protection locked="0"/>
    </xf>
    <xf numFmtId="1" fontId="32" fillId="4" borderId="262" xfId="39" applyNumberFormat="1" applyFont="1" applyFill="1" applyBorder="1" applyAlignment="1" applyProtection="1">
      <alignment horizontal="center"/>
    </xf>
    <xf numFmtId="1" fontId="32" fillId="4" borderId="246" xfId="39" applyNumberFormat="1" applyFont="1" applyFill="1" applyBorder="1" applyAlignment="1" applyProtection="1">
      <alignment horizontal="center"/>
    </xf>
    <xf numFmtId="1" fontId="32" fillId="4" borderId="263" xfId="39" applyNumberFormat="1" applyFont="1" applyFill="1" applyBorder="1" applyAlignment="1" applyProtection="1">
      <alignment horizontal="center"/>
    </xf>
    <xf numFmtId="1" fontId="32" fillId="4" borderId="264" xfId="39" applyNumberFormat="1" applyFont="1" applyFill="1" applyBorder="1" applyAlignment="1" applyProtection="1">
      <alignment horizontal="center" vertical="center" shrinkToFit="1"/>
    </xf>
    <xf numFmtId="1" fontId="32" fillId="4" borderId="265" xfId="39" applyNumberFormat="1" applyFont="1" applyFill="1" applyBorder="1" applyAlignment="1" applyProtection="1">
      <alignment horizontal="center"/>
    </xf>
    <xf numFmtId="1" fontId="32" fillId="4" borderId="265" xfId="39" applyNumberFormat="1" applyFont="1" applyFill="1" applyBorder="1" applyAlignment="1" applyProtection="1">
      <alignment horizontal="center" vertical="center" shrinkToFit="1"/>
    </xf>
    <xf numFmtId="1" fontId="32" fillId="4" borderId="74" xfId="39" applyNumberFormat="1" applyFont="1" applyFill="1" applyBorder="1" applyAlignment="1" applyProtection="1">
      <alignment horizontal="center"/>
    </xf>
    <xf numFmtId="1" fontId="32" fillId="4" borderId="207" xfId="39" applyNumberFormat="1" applyFont="1" applyFill="1" applyBorder="1" applyAlignment="1" applyProtection="1">
      <alignment horizontal="center" vertical="center" shrinkToFit="1"/>
    </xf>
    <xf numFmtId="0" fontId="26" fillId="0" borderId="193" xfId="39" applyFont="1" applyFill="1" applyBorder="1"/>
    <xf numFmtId="0" fontId="26" fillId="28" borderId="193" xfId="44" applyFont="1" applyFill="1" applyBorder="1"/>
    <xf numFmtId="1" fontId="34" fillId="4" borderId="266" xfId="39" applyNumberFormat="1" applyFont="1" applyFill="1" applyBorder="1" applyAlignment="1" applyProtection="1">
      <alignment horizontal="center" vertical="center" shrinkToFit="1"/>
    </xf>
    <xf numFmtId="1" fontId="32" fillId="4" borderId="266" xfId="39" applyNumberFormat="1" applyFont="1" applyFill="1" applyBorder="1" applyAlignment="1" applyProtection="1">
      <alignment horizontal="center" vertical="center" shrinkToFit="1"/>
    </xf>
    <xf numFmtId="0" fontId="26" fillId="0" borderId="193" xfId="44" applyFont="1" applyBorder="1"/>
    <xf numFmtId="0" fontId="26" fillId="25" borderId="106" xfId="44" applyFont="1" applyFill="1" applyBorder="1" applyProtection="1"/>
    <xf numFmtId="0" fontId="26" fillId="25" borderId="268" xfId="44" applyFont="1" applyFill="1" applyBorder="1" applyProtection="1"/>
    <xf numFmtId="1" fontId="27" fillId="4" borderId="269" xfId="39" applyNumberFormat="1" applyFont="1" applyFill="1" applyBorder="1" applyProtection="1"/>
    <xf numFmtId="0" fontId="26" fillId="25" borderId="270" xfId="44" applyFont="1" applyFill="1" applyBorder="1" applyProtection="1"/>
    <xf numFmtId="0" fontId="26" fillId="25" borderId="197" xfId="44" applyFont="1" applyFill="1" applyBorder="1" applyProtection="1"/>
    <xf numFmtId="0" fontId="26" fillId="25" borderId="179" xfId="44" applyFont="1" applyFill="1" applyBorder="1" applyProtection="1"/>
    <xf numFmtId="0" fontId="26" fillId="25" borderId="0" xfId="44" applyFont="1" applyFill="1" applyBorder="1" applyProtection="1"/>
    <xf numFmtId="0" fontId="26" fillId="25" borderId="271" xfId="44" applyFont="1" applyFill="1" applyBorder="1" applyProtection="1"/>
    <xf numFmtId="0" fontId="26" fillId="25" borderId="127" xfId="44" applyFont="1" applyFill="1" applyBorder="1" applyProtection="1"/>
    <xf numFmtId="0" fontId="26" fillId="25" borderId="272" xfId="44" applyFont="1" applyFill="1" applyBorder="1" applyProtection="1"/>
    <xf numFmtId="1" fontId="32" fillId="25" borderId="89" xfId="44" applyNumberFormat="1" applyFont="1" applyFill="1" applyBorder="1" applyAlignment="1" applyProtection="1">
      <alignment horizontal="center"/>
    </xf>
    <xf numFmtId="1" fontId="38" fillId="25" borderId="82" xfId="44" applyNumberFormat="1" applyFont="1" applyFill="1" applyBorder="1" applyAlignment="1" applyProtection="1">
      <alignment horizontal="center"/>
    </xf>
    <xf numFmtId="0" fontId="32" fillId="25" borderId="273" xfId="44" applyFont="1" applyFill="1" applyBorder="1" applyAlignment="1" applyProtection="1">
      <alignment horizontal="center"/>
    </xf>
    <xf numFmtId="0" fontId="26" fillId="0" borderId="28" xfId="44" applyFont="1" applyBorder="1"/>
    <xf numFmtId="0" fontId="32" fillId="0" borderId="274" xfId="38" applyNumberFormat="1" applyFont="1" applyBorder="1" applyAlignment="1" applyProtection="1">
      <alignment horizontal="center"/>
      <protection locked="0"/>
    </xf>
    <xf numFmtId="0" fontId="32" fillId="0" borderId="275" xfId="38" applyNumberFormat="1" applyFont="1" applyBorder="1" applyAlignment="1" applyProtection="1">
      <alignment horizontal="center"/>
      <protection locked="0"/>
    </xf>
    <xf numFmtId="1" fontId="34" fillId="4" borderId="0" xfId="39" applyNumberFormat="1" applyFont="1" applyFill="1" applyBorder="1" applyAlignment="1" applyProtection="1">
      <alignment horizontal="center"/>
    </xf>
    <xf numFmtId="0" fontId="32" fillId="0" borderId="79" xfId="44" applyFont="1" applyBorder="1" applyAlignment="1" applyProtection="1">
      <alignment horizontal="center" vertical="center"/>
      <protection locked="0"/>
    </xf>
    <xf numFmtId="0" fontId="26" fillId="0" borderId="78" xfId="0" applyFont="1" applyFill="1" applyBorder="1"/>
    <xf numFmtId="0" fontId="32" fillId="0" borderId="20" xfId="38" applyFont="1" applyBorder="1" applyAlignment="1" applyProtection="1">
      <alignment horizontal="center"/>
      <protection locked="0"/>
    </xf>
    <xf numFmtId="1" fontId="32" fillId="4" borderId="19" xfId="39" applyNumberFormat="1" applyFont="1" applyFill="1" applyBorder="1" applyAlignment="1">
      <alignment horizontal="center"/>
    </xf>
    <xf numFmtId="0" fontId="32" fillId="0" borderId="17" xfId="38" applyFont="1" applyBorder="1" applyAlignment="1" applyProtection="1">
      <alignment horizontal="center"/>
      <protection locked="0"/>
    </xf>
    <xf numFmtId="0" fontId="32" fillId="0" borderId="61" xfId="38" applyFont="1" applyBorder="1" applyAlignment="1" applyProtection="1">
      <alignment horizontal="center"/>
      <protection locked="0"/>
    </xf>
    <xf numFmtId="0" fontId="32" fillId="0" borderId="276" xfId="38" applyFont="1" applyBorder="1" applyAlignment="1" applyProtection="1">
      <alignment horizontal="center"/>
      <protection locked="0"/>
    </xf>
    <xf numFmtId="1" fontId="32" fillId="41" borderId="277" xfId="39" applyNumberFormat="1" applyFont="1" applyFill="1" applyBorder="1" applyAlignment="1">
      <alignment horizontal="center"/>
    </xf>
    <xf numFmtId="0" fontId="32" fillId="0" borderId="278" xfId="38" applyFont="1" applyBorder="1" applyAlignment="1" applyProtection="1">
      <alignment horizontal="center"/>
      <protection locked="0"/>
    </xf>
    <xf numFmtId="0" fontId="32" fillId="0" borderId="279" xfId="38" applyFont="1" applyBorder="1" applyAlignment="1" applyProtection="1">
      <alignment horizontal="center"/>
      <protection locked="0"/>
    </xf>
    <xf numFmtId="0" fontId="38" fillId="0" borderId="77" xfId="0" applyFont="1" applyFill="1" applyBorder="1"/>
    <xf numFmtId="0" fontId="26" fillId="0" borderId="77" xfId="0" applyFont="1" applyFill="1" applyBorder="1" applyAlignment="1">
      <alignment horizontal="left"/>
    </xf>
    <xf numFmtId="0" fontId="32" fillId="0" borderId="51" xfId="38" applyFont="1" applyBorder="1" applyAlignment="1" applyProtection="1">
      <alignment horizontal="center"/>
      <protection locked="0"/>
    </xf>
    <xf numFmtId="0" fontId="32" fillId="0" borderId="280" xfId="38" applyFont="1" applyBorder="1" applyAlignment="1" applyProtection="1">
      <alignment horizontal="center"/>
      <protection locked="0"/>
    </xf>
    <xf numFmtId="1" fontId="32" fillId="0" borderId="19" xfId="39" applyNumberFormat="1" applyFont="1" applyFill="1" applyBorder="1" applyAlignment="1">
      <alignment horizontal="center"/>
    </xf>
    <xf numFmtId="0" fontId="32" fillId="0" borderId="19" xfId="38" applyFont="1" applyBorder="1" applyAlignment="1" applyProtection="1">
      <alignment horizontal="center"/>
      <protection locked="0"/>
    </xf>
    <xf numFmtId="0" fontId="32" fillId="0" borderId="18" xfId="38" applyFont="1" applyBorder="1" applyAlignment="1" applyProtection="1">
      <alignment horizontal="center"/>
      <protection locked="0"/>
    </xf>
    <xf numFmtId="0" fontId="36" fillId="0" borderId="79" xfId="39" applyFont="1" applyFill="1" applyBorder="1" applyAlignment="1" applyProtection="1">
      <alignment horizontal="center" vertical="center"/>
      <protection locked="0"/>
    </xf>
    <xf numFmtId="0" fontId="26" fillId="0" borderId="101" xfId="0" applyFont="1" applyFill="1" applyBorder="1"/>
    <xf numFmtId="0" fontId="26" fillId="0" borderId="78" xfId="0" applyFont="1" applyFill="1" applyBorder="1" applyAlignment="1">
      <alignment wrapText="1"/>
    </xf>
    <xf numFmtId="0" fontId="26" fillId="0" borderId="77" xfId="0" applyFont="1" applyFill="1" applyBorder="1" applyAlignment="1">
      <alignment wrapText="1"/>
    </xf>
    <xf numFmtId="0" fontId="32" fillId="0" borderId="281" xfId="38" applyFont="1" applyBorder="1" applyAlignment="1" applyProtection="1">
      <alignment horizontal="center"/>
      <protection locked="0"/>
    </xf>
    <xf numFmtId="0" fontId="32" fillId="0" borderId="282" xfId="38" applyFont="1" applyBorder="1" applyAlignment="1" applyProtection="1">
      <alignment horizontal="center"/>
      <protection locked="0"/>
    </xf>
    <xf numFmtId="0" fontId="32" fillId="0" borderId="274" xfId="38" applyFont="1" applyBorder="1" applyAlignment="1" applyProtection="1">
      <alignment horizontal="center"/>
      <protection locked="0"/>
    </xf>
    <xf numFmtId="0" fontId="32" fillId="0" borderId="283" xfId="38" applyFont="1" applyBorder="1" applyAlignment="1" applyProtection="1">
      <alignment horizontal="center"/>
      <protection locked="0"/>
    </xf>
    <xf numFmtId="0" fontId="32" fillId="0" borderId="284" xfId="38" applyFont="1" applyBorder="1" applyAlignment="1" applyProtection="1">
      <alignment horizontal="center"/>
      <protection locked="0"/>
    </xf>
    <xf numFmtId="1" fontId="32" fillId="4" borderId="285" xfId="39" applyNumberFormat="1" applyFont="1" applyFill="1" applyBorder="1" applyAlignment="1">
      <alignment horizontal="center"/>
    </xf>
    <xf numFmtId="0" fontId="32" fillId="0" borderId="286" xfId="38" applyFont="1" applyBorder="1" applyAlignment="1" applyProtection="1">
      <alignment horizontal="center"/>
      <protection locked="0"/>
    </xf>
    <xf numFmtId="0" fontId="32" fillId="0" borderId="287" xfId="38" applyFont="1" applyBorder="1" applyAlignment="1" applyProtection="1">
      <alignment horizontal="center"/>
      <protection locked="0"/>
    </xf>
    <xf numFmtId="1" fontId="32" fillId="0" borderId="276" xfId="39" applyNumberFormat="1" applyFont="1" applyFill="1" applyBorder="1" applyAlignment="1">
      <alignment horizontal="center"/>
    </xf>
    <xf numFmtId="0" fontId="32" fillId="0" borderId="288" xfId="38" applyFont="1" applyBorder="1" applyAlignment="1" applyProtection="1">
      <alignment horizontal="center"/>
      <protection locked="0"/>
    </xf>
    <xf numFmtId="0" fontId="26" fillId="0" borderId="192" xfId="44" applyFont="1" applyFill="1" applyBorder="1" applyAlignment="1" applyProtection="1">
      <alignment horizontal="center" vertical="top" wrapText="1"/>
      <protection locked="0"/>
    </xf>
    <xf numFmtId="0" fontId="26" fillId="0" borderId="0" xfId="0" applyFont="1" applyFill="1"/>
    <xf numFmtId="0" fontId="48" fillId="0" borderId="291" xfId="0" applyFont="1" applyFill="1" applyBorder="1" applyAlignment="1">
      <alignment horizontal="left" vertical="top" wrapText="1"/>
    </xf>
    <xf numFmtId="0" fontId="26" fillId="0" borderId="290" xfId="49" applyFont="1" applyFill="1" applyBorder="1" applyAlignment="1">
      <alignment horizontal="left" vertical="top"/>
    </xf>
    <xf numFmtId="0" fontId="26" fillId="0" borderId="292" xfId="49" applyFont="1" applyFill="1" applyBorder="1" applyAlignment="1">
      <alignment horizontal="left" vertical="top"/>
    </xf>
    <xf numFmtId="0" fontId="26" fillId="0" borderId="290" xfId="49" applyFont="1" applyFill="1" applyBorder="1" applyAlignment="1">
      <alignment horizontal="center" vertical="top" wrapText="1"/>
    </xf>
    <xf numFmtId="0" fontId="26" fillId="0" borderId="292" xfId="49" applyFont="1" applyFill="1" applyBorder="1" applyAlignment="1">
      <alignment horizontal="center" vertical="top"/>
    </xf>
    <xf numFmtId="0" fontId="48" fillId="0" borderId="289" xfId="0" applyFont="1" applyFill="1" applyBorder="1" applyAlignment="1">
      <alignment horizontal="left" vertical="top" wrapText="1"/>
    </xf>
    <xf numFmtId="0" fontId="48" fillId="0" borderId="293" xfId="0" applyFont="1" applyFill="1" applyBorder="1" applyAlignment="1">
      <alignment horizontal="left" vertical="top" wrapText="1"/>
    </xf>
    <xf numFmtId="0" fontId="26" fillId="0" borderId="197" xfId="0" applyFont="1" applyFill="1" applyBorder="1"/>
    <xf numFmtId="0" fontId="26" fillId="0" borderId="293" xfId="49" applyFont="1" applyFill="1" applyBorder="1" applyAlignment="1">
      <alignment horizontal="left" vertical="top" wrapText="1"/>
    </xf>
    <xf numFmtId="0" fontId="26" fillId="0" borderId="0" xfId="0" applyFont="1" applyBorder="1"/>
    <xf numFmtId="0" fontId="26" fillId="0" borderId="289" xfId="49" applyFont="1" applyFill="1" applyBorder="1" applyAlignment="1">
      <alignment horizontal="left" vertical="top" wrapText="1"/>
    </xf>
    <xf numFmtId="0" fontId="48" fillId="0" borderId="84" xfId="0" applyFont="1" applyFill="1" applyBorder="1" applyAlignment="1">
      <alignment horizontal="center" vertical="top"/>
    </xf>
    <xf numFmtId="0" fontId="26" fillId="0" borderId="74" xfId="49" applyFont="1" applyBorder="1" applyAlignment="1">
      <alignment horizontal="center" vertical="top"/>
    </xf>
    <xf numFmtId="0" fontId="46" fillId="0" borderId="74" xfId="0" applyFont="1" applyBorder="1" applyAlignment="1">
      <alignment horizontal="center" vertical="top"/>
    </xf>
    <xf numFmtId="0" fontId="46" fillId="0" borderId="194" xfId="49" applyFont="1" applyFill="1" applyBorder="1" applyAlignment="1" applyProtection="1">
      <alignment horizontal="left" vertical="top" wrapText="1"/>
      <protection locked="0"/>
    </xf>
    <xf numFmtId="0" fontId="46" fillId="0" borderId="192" xfId="0" applyFont="1" applyFill="1" applyBorder="1" applyAlignment="1">
      <alignment horizontal="center" vertical="top"/>
    </xf>
    <xf numFmtId="0" fontId="46" fillId="0" borderId="87" xfId="0" applyFont="1" applyFill="1" applyBorder="1" applyAlignment="1">
      <alignment horizontal="left" vertical="top" wrapText="1"/>
    </xf>
    <xf numFmtId="0" fontId="46" fillId="0" borderId="194" xfId="50" applyFont="1" applyFill="1" applyBorder="1" applyAlignment="1">
      <alignment horizontal="left" vertical="top"/>
    </xf>
    <xf numFmtId="0" fontId="46" fillId="0" borderId="228" xfId="50" applyFont="1" applyFill="1" applyBorder="1" applyAlignment="1">
      <alignment horizontal="left" vertical="top"/>
    </xf>
    <xf numFmtId="0" fontId="46" fillId="0" borderId="195" xfId="50" applyFont="1" applyFill="1" applyBorder="1" applyAlignment="1">
      <alignment horizontal="left" vertical="top"/>
    </xf>
    <xf numFmtId="0" fontId="46" fillId="0" borderId="290" xfId="0" applyFont="1" applyFill="1" applyBorder="1" applyAlignment="1">
      <alignment horizontal="center" vertical="top"/>
    </xf>
    <xf numFmtId="0" fontId="46" fillId="0" borderId="291" xfId="0" applyFont="1" applyFill="1" applyBorder="1" applyAlignment="1">
      <alignment horizontal="left" vertical="top" wrapText="1"/>
    </xf>
    <xf numFmtId="0" fontId="46" fillId="0" borderId="84" xfId="0" applyFont="1" applyBorder="1" applyAlignment="1">
      <alignment horizontal="center" vertical="top"/>
    </xf>
    <xf numFmtId="0" fontId="46" fillId="0" borderId="290" xfId="49" applyFont="1" applyFill="1" applyBorder="1" applyAlignment="1">
      <alignment horizontal="left" vertical="top"/>
    </xf>
    <xf numFmtId="0" fontId="46" fillId="0" borderId="290" xfId="49" applyFont="1" applyFill="1" applyBorder="1" applyAlignment="1">
      <alignment horizontal="center" vertical="top" wrapText="1"/>
    </xf>
    <xf numFmtId="0" fontId="29" fillId="0" borderId="0" xfId="0" applyFont="1" applyFill="1"/>
    <xf numFmtId="0" fontId="26" fillId="0" borderId="0" xfId="0" applyFont="1" applyFill="1" applyAlignment="1">
      <alignment horizontal="center"/>
    </xf>
    <xf numFmtId="0" fontId="32" fillId="0" borderId="222" xfId="39" applyFont="1" applyFill="1" applyBorder="1" applyAlignment="1" applyProtection="1">
      <alignment horizontal="center"/>
      <protection locked="0"/>
    </xf>
    <xf numFmtId="0" fontId="32" fillId="0" borderId="292" xfId="39" applyFont="1" applyFill="1" applyBorder="1" applyAlignment="1" applyProtection="1">
      <alignment horizontal="center" vertical="center"/>
      <protection locked="0"/>
    </xf>
    <xf numFmtId="0" fontId="46" fillId="0" borderId="192" xfId="49" applyFont="1" applyFill="1" applyBorder="1" applyAlignment="1" applyProtection="1">
      <alignment horizontal="left" vertical="top"/>
      <protection locked="0"/>
    </xf>
    <xf numFmtId="0" fontId="46" fillId="0" borderId="193" xfId="49" applyFont="1" applyFill="1" applyBorder="1" applyAlignment="1" applyProtection="1">
      <alignment horizontal="center" vertical="top"/>
      <protection locked="0"/>
    </xf>
    <xf numFmtId="0" fontId="46" fillId="0" borderId="77" xfId="49" applyFont="1" applyFill="1" applyBorder="1" applyAlignment="1">
      <alignment horizontal="center" vertical="top" wrapText="1"/>
    </xf>
    <xf numFmtId="0" fontId="46" fillId="0" borderId="293" xfId="0" applyFont="1" applyFill="1" applyBorder="1" applyAlignment="1">
      <alignment horizontal="left" vertical="top" wrapText="1"/>
    </xf>
    <xf numFmtId="0" fontId="46" fillId="0" borderId="292" xfId="44" applyFont="1" applyFill="1" applyBorder="1" applyAlignment="1" applyProtection="1">
      <alignment horizontal="left" vertical="top"/>
      <protection locked="0"/>
    </xf>
    <xf numFmtId="0" fontId="46" fillId="0" borderId="292" xfId="44" applyFont="1" applyFill="1" applyBorder="1" applyAlignment="1" applyProtection="1">
      <alignment horizontal="center" vertical="top" wrapText="1"/>
      <protection locked="0"/>
    </xf>
    <xf numFmtId="0" fontId="46" fillId="0" borderId="289" xfId="0" applyFont="1" applyFill="1" applyBorder="1" applyAlignment="1">
      <alignment horizontal="left" vertical="top" wrapText="1"/>
    </xf>
    <xf numFmtId="0" fontId="26" fillId="0" borderId="293" xfId="49" applyFont="1" applyFill="1" applyBorder="1" applyAlignment="1">
      <alignment horizontal="left" vertical="top"/>
    </xf>
    <xf numFmtId="0" fontId="36" fillId="0" borderId="77" xfId="0" applyFont="1" applyBorder="1" applyAlignment="1">
      <alignment horizontal="center" vertical="center"/>
    </xf>
    <xf numFmtId="0" fontId="32" fillId="0" borderId="292" xfId="0" applyFont="1" applyFill="1" applyBorder="1" applyAlignment="1">
      <alignment horizontal="center"/>
    </xf>
    <xf numFmtId="0" fontId="32" fillId="0" borderId="227" xfId="38" applyNumberFormat="1" applyFont="1" applyBorder="1" applyAlignment="1" applyProtection="1">
      <alignment horizontal="center"/>
      <protection locked="0"/>
    </xf>
    <xf numFmtId="0" fontId="32" fillId="0" borderId="236" xfId="38" applyNumberFormat="1" applyFont="1" applyBorder="1" applyAlignment="1" applyProtection="1">
      <alignment horizontal="center"/>
      <protection locked="0"/>
    </xf>
    <xf numFmtId="0" fontId="32" fillId="0" borderId="104" xfId="44" applyFont="1" applyFill="1" applyBorder="1" applyAlignment="1" applyProtection="1">
      <alignment horizontal="center" vertical="center"/>
      <protection locked="0"/>
    </xf>
    <xf numFmtId="0" fontId="26" fillId="0" borderId="138" xfId="0" applyFont="1" applyFill="1" applyBorder="1" applyAlignment="1">
      <alignment wrapText="1"/>
    </xf>
    <xf numFmtId="0" fontId="32" fillId="0" borderId="215" xfId="38" applyNumberFormat="1" applyFont="1" applyFill="1" applyBorder="1" applyAlignment="1" applyProtection="1">
      <alignment horizontal="center"/>
      <protection locked="0"/>
    </xf>
    <xf numFmtId="1" fontId="32" fillId="41" borderId="216" xfId="39" applyNumberFormat="1" applyFont="1" applyFill="1" applyBorder="1" applyAlignment="1" applyProtection="1">
      <alignment horizontal="center"/>
    </xf>
    <xf numFmtId="0" fontId="32" fillId="0" borderId="218" xfId="38" applyNumberFormat="1" applyFont="1" applyFill="1" applyBorder="1" applyAlignment="1" applyProtection="1">
      <alignment horizontal="center"/>
      <protection locked="0"/>
    </xf>
    <xf numFmtId="0" fontId="32" fillId="0" borderId="217" xfId="38" applyNumberFormat="1" applyFont="1" applyFill="1" applyBorder="1" applyAlignment="1" applyProtection="1">
      <alignment horizontal="center"/>
      <protection locked="0"/>
    </xf>
    <xf numFmtId="0" fontId="26" fillId="0" borderId="293" xfId="0" applyFont="1" applyFill="1" applyBorder="1"/>
    <xf numFmtId="0" fontId="26" fillId="25" borderId="292" xfId="39" applyFont="1" applyFill="1" applyBorder="1" applyAlignment="1" applyProtection="1">
      <alignment horizontal="center"/>
    </xf>
    <xf numFmtId="0" fontId="26" fillId="0" borderId="274" xfId="38" applyNumberFormat="1" applyFont="1" applyFill="1" applyBorder="1" applyAlignment="1" applyProtection="1">
      <alignment horizontal="center"/>
      <protection locked="0"/>
    </xf>
    <xf numFmtId="1" fontId="26" fillId="4" borderId="295" xfId="39" applyNumberFormat="1" applyFont="1" applyFill="1" applyBorder="1" applyAlignment="1" applyProtection="1">
      <alignment horizontal="center"/>
    </xf>
    <xf numFmtId="0" fontId="26" fillId="0" borderId="254" xfId="38" applyNumberFormat="1" applyFont="1" applyFill="1" applyBorder="1" applyAlignment="1" applyProtection="1">
      <alignment horizontal="center"/>
      <protection locked="0"/>
    </xf>
    <xf numFmtId="0" fontId="26" fillId="0" borderId="280" xfId="38" applyNumberFormat="1" applyFont="1" applyFill="1" applyBorder="1" applyAlignment="1" applyProtection="1">
      <alignment horizontal="center"/>
      <protection locked="0"/>
    </xf>
    <xf numFmtId="0" fontId="32" fillId="0" borderId="0" xfId="38" applyFont="1" applyBorder="1" applyAlignment="1" applyProtection="1">
      <alignment horizontal="center"/>
      <protection locked="0"/>
    </xf>
    <xf numFmtId="0" fontId="32" fillId="0" borderId="158" xfId="38" applyFont="1" applyBorder="1" applyAlignment="1" applyProtection="1">
      <alignment horizontal="center"/>
      <protection locked="0"/>
    </xf>
    <xf numFmtId="0" fontId="26" fillId="0" borderId="254" xfId="38" applyNumberFormat="1" applyFont="1" applyBorder="1" applyAlignment="1" applyProtection="1">
      <alignment horizontal="center"/>
      <protection locked="0"/>
    </xf>
    <xf numFmtId="1" fontId="26" fillId="4" borderId="244" xfId="39" applyNumberFormat="1" applyFont="1" applyFill="1" applyBorder="1" applyAlignment="1" applyProtection="1">
      <alignment horizontal="center"/>
    </xf>
    <xf numFmtId="1" fontId="26" fillId="4" borderId="296" xfId="39" applyNumberFormat="1" applyFont="1" applyFill="1" applyBorder="1" applyAlignment="1" applyProtection="1">
      <alignment horizontal="center"/>
    </xf>
    <xf numFmtId="1" fontId="26" fillId="4" borderId="254" xfId="39" applyNumberFormat="1" applyFont="1" applyFill="1" applyBorder="1" applyAlignment="1" applyProtection="1">
      <alignment horizontal="center"/>
    </xf>
    <xf numFmtId="0" fontId="26" fillId="4" borderId="295" xfId="39" applyFont="1" applyFill="1" applyBorder="1" applyAlignment="1" applyProtection="1">
      <alignment horizontal="center"/>
    </xf>
    <xf numFmtId="1" fontId="26" fillId="4" borderId="266" xfId="39" applyNumberFormat="1" applyFont="1" applyFill="1" applyBorder="1" applyAlignment="1" applyProtection="1">
      <alignment horizontal="center" vertical="center" shrinkToFit="1"/>
    </xf>
    <xf numFmtId="0" fontId="32" fillId="0" borderId="298" xfId="38" applyFont="1" applyBorder="1" applyAlignment="1" applyProtection="1">
      <alignment horizontal="center"/>
      <protection locked="0"/>
    </xf>
    <xf numFmtId="0" fontId="32" fillId="0" borderId="299" xfId="38" applyFont="1" applyBorder="1" applyAlignment="1" applyProtection="1">
      <alignment horizontal="center"/>
      <protection locked="0"/>
    </xf>
    <xf numFmtId="0" fontId="32" fillId="0" borderId="252" xfId="38" applyFont="1" applyBorder="1" applyAlignment="1" applyProtection="1">
      <alignment horizontal="center"/>
      <protection locked="0"/>
    </xf>
    <xf numFmtId="1" fontId="32" fillId="0" borderId="298" xfId="39" applyNumberFormat="1" applyFont="1" applyFill="1" applyBorder="1" applyAlignment="1">
      <alignment horizontal="center"/>
    </xf>
    <xf numFmtId="0" fontId="26" fillId="0" borderId="300" xfId="0" applyFont="1" applyFill="1" applyBorder="1"/>
    <xf numFmtId="0" fontId="26" fillId="0" borderId="196" xfId="0" applyFont="1" applyFill="1" applyBorder="1"/>
    <xf numFmtId="0" fontId="26" fillId="0" borderId="81" xfId="0" applyFont="1" applyFill="1" applyBorder="1"/>
    <xf numFmtId="0" fontId="26" fillId="0" borderId="301" xfId="0" applyFont="1" applyFill="1" applyBorder="1"/>
    <xf numFmtId="0" fontId="26" fillId="0" borderId="184" xfId="0" applyFont="1" applyFill="1" applyBorder="1"/>
    <xf numFmtId="1" fontId="32" fillId="41" borderId="302" xfId="39" applyNumberFormat="1" applyFont="1" applyFill="1" applyBorder="1" applyAlignment="1">
      <alignment horizontal="center"/>
    </xf>
    <xf numFmtId="0" fontId="32" fillId="0" borderId="302" xfId="38" applyFont="1" applyBorder="1" applyAlignment="1" applyProtection="1">
      <alignment horizontal="center"/>
      <protection locked="0"/>
    </xf>
    <xf numFmtId="0" fontId="32" fillId="0" borderId="303" xfId="38" applyFont="1" applyBorder="1" applyAlignment="1" applyProtection="1">
      <alignment horizontal="center"/>
      <protection locked="0"/>
    </xf>
    <xf numFmtId="0" fontId="32" fillId="0" borderId="304" xfId="38" applyFont="1" applyBorder="1" applyAlignment="1" applyProtection="1">
      <alignment horizontal="center"/>
      <protection locked="0"/>
    </xf>
    <xf numFmtId="1" fontId="32" fillId="41" borderId="305" xfId="39" applyNumberFormat="1" applyFont="1" applyFill="1" applyBorder="1" applyAlignment="1">
      <alignment horizontal="center"/>
    </xf>
    <xf numFmtId="1" fontId="32" fillId="41" borderId="306" xfId="39" applyNumberFormat="1" applyFont="1" applyFill="1" applyBorder="1" applyAlignment="1">
      <alignment horizontal="center"/>
    </xf>
    <xf numFmtId="1" fontId="32" fillId="41" borderId="307" xfId="39" applyNumberFormat="1" applyFont="1" applyFill="1" applyBorder="1" applyAlignment="1">
      <alignment horizontal="center"/>
    </xf>
    <xf numFmtId="0" fontId="46" fillId="0" borderId="202" xfId="50" applyFont="1" applyFill="1" applyBorder="1" applyAlignment="1">
      <alignment horizontal="left" vertical="top" wrapText="1"/>
    </xf>
    <xf numFmtId="0" fontId="46" fillId="0" borderId="202" xfId="49" applyFont="1" applyFill="1" applyBorder="1" applyAlignment="1">
      <alignment horizontal="center" vertical="top" wrapText="1"/>
    </xf>
    <xf numFmtId="0" fontId="46" fillId="0" borderId="293" xfId="49" applyFont="1" applyFill="1" applyBorder="1" applyAlignment="1">
      <alignment horizontal="left" vertical="top"/>
    </xf>
    <xf numFmtId="0" fontId="46" fillId="0" borderId="292" xfId="0" applyFont="1" applyFill="1" applyBorder="1" applyAlignment="1">
      <alignment horizontal="center" vertical="top"/>
    </xf>
    <xf numFmtId="0" fontId="46" fillId="0" borderId="289" xfId="49" applyFont="1" applyFill="1" applyBorder="1" applyAlignment="1">
      <alignment horizontal="left" vertical="top" wrapText="1"/>
    </xf>
    <xf numFmtId="0" fontId="46" fillId="0" borderId="74" xfId="44" applyFont="1" applyFill="1" applyBorder="1" applyAlignment="1" applyProtection="1">
      <alignment horizontal="center" vertical="top"/>
      <protection locked="0"/>
    </xf>
    <xf numFmtId="0" fontId="46" fillId="0" borderId="138" xfId="44" applyFont="1" applyFill="1" applyBorder="1" applyAlignment="1" applyProtection="1">
      <alignment horizontal="left" vertical="top"/>
      <protection locked="0"/>
    </xf>
    <xf numFmtId="0" fontId="46" fillId="0" borderId="81" xfId="44" applyFont="1" applyFill="1" applyBorder="1" applyAlignment="1" applyProtection="1">
      <alignment horizontal="center" vertical="top" wrapText="1"/>
      <protection locked="0"/>
    </xf>
    <xf numFmtId="0" fontId="46" fillId="0" borderId="289" xfId="44" applyFont="1" applyFill="1" applyBorder="1" applyAlignment="1" applyProtection="1">
      <alignment horizontal="left" vertical="top" wrapText="1"/>
      <protection locked="0"/>
    </xf>
    <xf numFmtId="0" fontId="46" fillId="0" borderId="196" xfId="0" applyFont="1" applyFill="1" applyBorder="1" applyAlignment="1">
      <alignment horizontal="center" vertical="top"/>
    </xf>
    <xf numFmtId="0" fontId="46" fillId="0" borderId="195" xfId="0" applyFont="1" applyFill="1" applyBorder="1" applyAlignment="1">
      <alignment horizontal="left" vertical="top" wrapText="1"/>
    </xf>
    <xf numFmtId="0" fontId="46" fillId="0" borderId="74" xfId="49" applyFont="1" applyBorder="1" applyAlignment="1">
      <alignment horizontal="center" vertical="top"/>
    </xf>
    <xf numFmtId="0" fontId="46" fillId="0" borderId="297" xfId="49" applyFont="1" applyFill="1" applyBorder="1" applyAlignment="1">
      <alignment horizontal="center" vertical="top"/>
    </xf>
    <xf numFmtId="0" fontId="46" fillId="0" borderId="292" xfId="49" applyFont="1" applyFill="1" applyBorder="1" applyAlignment="1">
      <alignment horizontal="left" vertical="top" wrapText="1"/>
    </xf>
    <xf numFmtId="0" fontId="36" fillId="31" borderId="308" xfId="39" applyFont="1" applyFill="1" applyBorder="1" applyProtection="1">
      <protection locked="0"/>
    </xf>
    <xf numFmtId="0" fontId="36" fillId="31" borderId="309" xfId="39" applyFont="1" applyFill="1" applyBorder="1" applyProtection="1">
      <protection locked="0"/>
    </xf>
    <xf numFmtId="0" fontId="36" fillId="31" borderId="20" xfId="39" applyFont="1" applyFill="1" applyBorder="1" applyAlignment="1" applyProtection="1">
      <alignment horizontal="center"/>
      <protection locked="0"/>
    </xf>
    <xf numFmtId="0" fontId="36" fillId="31" borderId="19" xfId="39" applyFont="1" applyFill="1" applyBorder="1" applyAlignment="1" applyProtection="1">
      <alignment horizontal="center"/>
      <protection locked="0"/>
    </xf>
    <xf numFmtId="0" fontId="46" fillId="0" borderId="297" xfId="39" applyFont="1" applyBorder="1"/>
    <xf numFmtId="0" fontId="46" fillId="0" borderId="292" xfId="39" applyFont="1" applyBorder="1"/>
    <xf numFmtId="0" fontId="46" fillId="0" borderId="292" xfId="39" applyFont="1" applyFill="1" applyBorder="1"/>
    <xf numFmtId="0" fontId="32" fillId="0" borderId="227" xfId="39" applyFont="1" applyFill="1" applyBorder="1" applyAlignment="1" applyProtection="1">
      <alignment horizontal="center"/>
    </xf>
    <xf numFmtId="0" fontId="32" fillId="0" borderId="242" xfId="38" applyNumberFormat="1" applyFont="1" applyFill="1" applyBorder="1" applyAlignment="1" applyProtection="1">
      <alignment horizontal="center"/>
      <protection locked="0"/>
    </xf>
    <xf numFmtId="0" fontId="36" fillId="0" borderId="294" xfId="44" applyFont="1" applyFill="1" applyBorder="1" applyAlignment="1" applyProtection="1">
      <alignment horizontal="center" vertical="top"/>
      <protection locked="0"/>
    </xf>
    <xf numFmtId="0" fontId="46" fillId="40" borderId="77" xfId="39" applyFont="1" applyFill="1" applyBorder="1" applyAlignment="1" applyProtection="1">
      <alignment horizontal="center" vertical="top"/>
    </xf>
    <xf numFmtId="0" fontId="46" fillId="0" borderId="228" xfId="0" applyFont="1" applyFill="1" applyBorder="1" applyAlignment="1">
      <alignment vertical="top" wrapText="1"/>
    </xf>
    <xf numFmtId="0" fontId="46" fillId="0" borderId="233" xfId="38" applyNumberFormat="1" applyFont="1" applyFill="1" applyBorder="1" applyAlignment="1" applyProtection="1">
      <alignment horizontal="center" vertical="top"/>
      <protection locked="0"/>
    </xf>
    <xf numFmtId="1" fontId="46" fillId="4" borderId="234" xfId="39" applyNumberFormat="1" applyFont="1" applyFill="1" applyBorder="1" applyAlignment="1" applyProtection="1">
      <alignment horizontal="center" vertical="top"/>
    </xf>
    <xf numFmtId="0" fontId="46" fillId="0" borderId="227" xfId="38" applyNumberFormat="1" applyFont="1" applyFill="1" applyBorder="1" applyAlignment="1" applyProtection="1">
      <alignment horizontal="center" vertical="top"/>
      <protection locked="0"/>
    </xf>
    <xf numFmtId="0" fontId="46" fillId="0" borderId="236" xfId="38" applyNumberFormat="1" applyFont="1" applyFill="1" applyBorder="1" applyAlignment="1" applyProtection="1">
      <alignment horizontal="center" vertical="top"/>
      <protection locked="0"/>
    </xf>
    <xf numFmtId="0" fontId="36" fillId="0" borderId="233" xfId="38" applyNumberFormat="1" applyFont="1" applyBorder="1" applyAlignment="1" applyProtection="1">
      <alignment horizontal="center" vertical="top"/>
      <protection locked="0"/>
    </xf>
    <xf numFmtId="1" fontId="36" fillId="4" borderId="234" xfId="39" applyNumberFormat="1" applyFont="1" applyFill="1" applyBorder="1" applyAlignment="1" applyProtection="1">
      <alignment horizontal="center" vertical="top"/>
    </xf>
    <xf numFmtId="0" fontId="36" fillId="0" borderId="227" xfId="38" applyNumberFormat="1" applyFont="1" applyBorder="1" applyAlignment="1" applyProtection="1">
      <alignment horizontal="center" vertical="top"/>
      <protection locked="0"/>
    </xf>
    <xf numFmtId="0" fontId="36" fillId="0" borderId="236" xfId="38" applyNumberFormat="1" applyFont="1" applyBorder="1" applyAlignment="1" applyProtection="1">
      <alignment horizontal="center" vertical="top"/>
      <protection locked="0"/>
    </xf>
    <xf numFmtId="0" fontId="36" fillId="0" borderId="234" xfId="38" applyNumberFormat="1" applyFont="1" applyBorder="1" applyAlignment="1" applyProtection="1">
      <alignment horizontal="center" vertical="top"/>
      <protection locked="0"/>
    </xf>
    <xf numFmtId="0" fontId="36" fillId="0" borderId="235" xfId="38" applyNumberFormat="1" applyFont="1" applyBorder="1" applyAlignment="1" applyProtection="1">
      <alignment horizontal="center" vertical="top"/>
      <protection locked="0"/>
    </xf>
    <xf numFmtId="1" fontId="46" fillId="4" borderId="209" xfId="39" applyNumberFormat="1" applyFont="1" applyFill="1" applyBorder="1" applyAlignment="1" applyProtection="1">
      <alignment horizontal="center" vertical="top"/>
    </xf>
    <xf numFmtId="0" fontId="46" fillId="0" borderId="208" xfId="38" applyNumberFormat="1" applyFont="1" applyBorder="1" applyAlignment="1" applyProtection="1">
      <alignment horizontal="center" vertical="top"/>
      <protection locked="0"/>
    </xf>
    <xf numFmtId="1" fontId="46" fillId="4" borderId="210" xfId="39" applyNumberFormat="1" applyFont="1" applyFill="1" applyBorder="1" applyAlignment="1" applyProtection="1">
      <alignment horizontal="center" vertical="top"/>
    </xf>
    <xf numFmtId="1" fontId="46" fillId="4" borderId="211" xfId="39" applyNumberFormat="1" applyFont="1" applyFill="1" applyBorder="1" applyAlignment="1" applyProtection="1">
      <alignment horizontal="center" vertical="top"/>
    </xf>
    <xf numFmtId="1" fontId="46" fillId="4" borderId="160" xfId="39" applyNumberFormat="1" applyFont="1" applyFill="1" applyBorder="1" applyAlignment="1" applyProtection="1">
      <alignment horizontal="center" vertical="top"/>
    </xf>
    <xf numFmtId="0" fontId="46" fillId="4" borderId="209" xfId="39" applyFont="1" applyFill="1" applyBorder="1" applyAlignment="1" applyProtection="1">
      <alignment horizontal="center" vertical="top"/>
    </xf>
    <xf numFmtId="1" fontId="46" fillId="4" borderId="205" xfId="39" applyNumberFormat="1" applyFont="1" applyFill="1" applyBorder="1" applyAlignment="1" applyProtection="1">
      <alignment horizontal="center" vertical="top" shrinkToFit="1"/>
    </xf>
    <xf numFmtId="0" fontId="46" fillId="0" borderId="193" xfId="0" applyFont="1" applyFill="1" applyBorder="1"/>
    <xf numFmtId="0" fontId="46" fillId="0" borderId="77" xfId="0" applyFont="1" applyFill="1" applyBorder="1"/>
    <xf numFmtId="0" fontId="46" fillId="0" borderId="0" xfId="39" applyFont="1" applyAlignment="1">
      <alignment vertical="top"/>
    </xf>
    <xf numFmtId="1" fontId="50" fillId="26" borderId="191" xfId="44" applyNumberFormat="1" applyFont="1" applyFill="1" applyBorder="1" applyAlignment="1" applyProtection="1">
      <alignment horizontal="center"/>
    </xf>
    <xf numFmtId="0" fontId="32" fillId="0" borderId="213" xfId="44" applyFont="1" applyFill="1" applyBorder="1" applyAlignment="1" applyProtection="1">
      <alignment horizontal="left"/>
      <protection locked="0"/>
    </xf>
    <xf numFmtId="0" fontId="32" fillId="35" borderId="83" xfId="44" applyFont="1" applyFill="1" applyBorder="1" applyAlignment="1" applyProtection="1">
      <alignment horizontal="center"/>
      <protection locked="0"/>
    </xf>
    <xf numFmtId="0" fontId="32" fillId="40" borderId="0" xfId="39" applyFont="1" applyFill="1" applyBorder="1" applyAlignment="1" applyProtection="1">
      <alignment horizontal="center"/>
    </xf>
    <xf numFmtId="0" fontId="32" fillId="40" borderId="192" xfId="39" applyFont="1" applyFill="1" applyBorder="1" applyAlignment="1" applyProtection="1">
      <alignment horizontal="center"/>
    </xf>
    <xf numFmtId="1" fontId="50" fillId="26" borderId="120" xfId="44" applyNumberFormat="1" applyFont="1" applyFill="1" applyBorder="1" applyAlignment="1" applyProtection="1">
      <alignment horizontal="center"/>
    </xf>
    <xf numFmtId="1" fontId="51" fillId="4" borderId="19" xfId="39" applyNumberFormat="1" applyFont="1" applyFill="1" applyBorder="1" applyAlignment="1" applyProtection="1">
      <alignment horizontal="center"/>
    </xf>
    <xf numFmtId="0" fontId="27" fillId="35" borderId="79" xfId="39" applyFont="1" applyFill="1" applyBorder="1" applyAlignment="1" applyProtection="1">
      <alignment horizontal="center" vertical="center"/>
      <protection locked="0"/>
    </xf>
    <xf numFmtId="0" fontId="27" fillId="35" borderId="78" xfId="0" applyFont="1" applyFill="1" applyBorder="1" applyAlignment="1" applyProtection="1">
      <alignment vertical="center" shrinkToFit="1"/>
      <protection locked="0"/>
    </xf>
    <xf numFmtId="0" fontId="41" fillId="35" borderId="77" xfId="39" applyFont="1" applyFill="1" applyBorder="1"/>
    <xf numFmtId="0" fontId="27" fillId="35" borderId="192" xfId="44" applyFont="1" applyFill="1" applyBorder="1" applyAlignment="1" applyProtection="1">
      <alignment horizontal="center" vertical="center"/>
      <protection locked="0"/>
    </xf>
    <xf numFmtId="0" fontId="27" fillId="35" borderId="77" xfId="39" applyFont="1" applyFill="1" applyBorder="1" applyAlignment="1" applyProtection="1">
      <protection locked="0"/>
    </xf>
    <xf numFmtId="0" fontId="32" fillId="0" borderId="177" xfId="0" applyFont="1" applyFill="1" applyBorder="1" applyAlignment="1" applyProtection="1">
      <alignment vertical="center" shrinkToFit="1"/>
      <protection locked="0"/>
    </xf>
    <xf numFmtId="0" fontId="32" fillId="0" borderId="192" xfId="0" applyFont="1" applyBorder="1" applyAlignment="1">
      <alignment horizontal="center" vertical="center"/>
    </xf>
    <xf numFmtId="0" fontId="32" fillId="0" borderId="77" xfId="0" applyFont="1" applyFill="1" applyBorder="1" applyAlignment="1">
      <alignment horizontal="center" vertical="center"/>
    </xf>
    <xf numFmtId="0" fontId="32" fillId="0" borderId="239" xfId="39" applyFont="1" applyFill="1" applyBorder="1" applyAlignment="1" applyProtection="1">
      <protection locked="0"/>
    </xf>
    <xf numFmtId="0" fontId="32" fillId="0" borderId="78" xfId="39" applyFont="1" applyFill="1" applyBorder="1" applyAlignment="1" applyProtection="1">
      <alignment horizontal="left" vertical="center"/>
      <protection locked="0"/>
    </xf>
    <xf numFmtId="0" fontId="32" fillId="25" borderId="192" xfId="39" applyFont="1" applyFill="1" applyBorder="1" applyAlignment="1" applyProtection="1">
      <alignment horizontal="center"/>
    </xf>
    <xf numFmtId="0" fontId="32" fillId="0" borderId="146" xfId="0" applyFont="1" applyFill="1" applyBorder="1" applyAlignment="1" applyProtection="1">
      <alignment vertical="center" shrinkToFit="1"/>
      <protection locked="0"/>
    </xf>
    <xf numFmtId="0" fontId="32" fillId="0" borderId="75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1" fontId="32" fillId="37" borderId="107" xfId="44" applyNumberFormat="1" applyFont="1" applyFill="1" applyBorder="1" applyAlignment="1" applyProtection="1">
      <alignment horizontal="center"/>
      <protection locked="0"/>
    </xf>
    <xf numFmtId="0" fontId="38" fillId="0" borderId="196" xfId="44" applyFont="1" applyFill="1" applyBorder="1" applyAlignment="1" applyProtection="1">
      <alignment horizontal="center"/>
      <protection locked="0"/>
    </xf>
    <xf numFmtId="1" fontId="32" fillId="40" borderId="83" xfId="44" applyNumberFormat="1" applyFont="1" applyFill="1" applyBorder="1" applyAlignment="1" applyProtection="1">
      <alignment horizontal="center"/>
    </xf>
    <xf numFmtId="1" fontId="32" fillId="40" borderId="195" xfId="44" applyNumberFormat="1" applyFont="1" applyFill="1" applyBorder="1" applyAlignment="1" applyProtection="1">
      <alignment horizontal="center"/>
    </xf>
    <xf numFmtId="0" fontId="38" fillId="0" borderId="219" xfId="44" applyFont="1" applyFill="1" applyBorder="1" applyAlignment="1" applyProtection="1">
      <alignment horizontal="center"/>
      <protection locked="0"/>
    </xf>
    <xf numFmtId="0" fontId="38" fillId="0" borderId="260" xfId="44" applyFont="1" applyFill="1" applyBorder="1" applyAlignment="1" applyProtection="1">
      <alignment horizontal="center"/>
      <protection locked="0"/>
    </xf>
    <xf numFmtId="0" fontId="38" fillId="40" borderId="77" xfId="44" applyFont="1" applyFill="1" applyBorder="1" applyAlignment="1" applyProtection="1">
      <alignment horizontal="center"/>
      <protection locked="0"/>
    </xf>
    <xf numFmtId="1" fontId="32" fillId="0" borderId="193" xfId="44" applyNumberFormat="1" applyFont="1" applyFill="1" applyBorder="1" applyAlignment="1" applyProtection="1">
      <alignment horizontal="center"/>
      <protection locked="0"/>
    </xf>
    <xf numFmtId="1" fontId="32" fillId="37" borderId="193" xfId="44" applyNumberFormat="1" applyFont="1" applyFill="1" applyBorder="1" applyAlignment="1" applyProtection="1">
      <alignment horizontal="center"/>
      <protection locked="0"/>
    </xf>
    <xf numFmtId="1" fontId="32" fillId="37" borderId="192" xfId="44" applyNumberFormat="1" applyFont="1" applyFill="1" applyBorder="1" applyAlignment="1" applyProtection="1">
      <alignment horizontal="center"/>
      <protection locked="0"/>
    </xf>
    <xf numFmtId="0" fontId="38" fillId="37" borderId="192" xfId="44" applyFont="1" applyFill="1" applyBorder="1" applyAlignment="1" applyProtection="1">
      <alignment horizontal="center"/>
      <protection locked="0"/>
    </xf>
    <xf numFmtId="0" fontId="38" fillId="37" borderId="251" xfId="44" applyFont="1" applyFill="1" applyBorder="1" applyAlignment="1" applyProtection="1">
      <alignment horizontal="center"/>
      <protection locked="0"/>
    </xf>
    <xf numFmtId="1" fontId="32" fillId="40" borderId="192" xfId="44" applyNumberFormat="1" applyFont="1" applyFill="1" applyBorder="1" applyAlignment="1" applyProtection="1">
      <alignment horizontal="center"/>
    </xf>
    <xf numFmtId="0" fontId="38" fillId="40" borderId="192" xfId="44" applyFont="1" applyFill="1" applyBorder="1" applyAlignment="1" applyProtection="1">
      <alignment horizontal="center"/>
      <protection locked="0"/>
    </xf>
    <xf numFmtId="0" fontId="38" fillId="0" borderId="255" xfId="44" applyFont="1" applyFill="1" applyBorder="1" applyAlignment="1" applyProtection="1">
      <alignment horizontal="center"/>
      <protection locked="0"/>
    </xf>
    <xf numFmtId="0" fontId="26" fillId="0" borderId="74" xfId="39" applyFont="1" applyFill="1" applyBorder="1"/>
    <xf numFmtId="0" fontId="26" fillId="0" borderId="193" xfId="44" applyFont="1" applyFill="1" applyBorder="1"/>
    <xf numFmtId="0" fontId="26" fillId="0" borderId="77" xfId="44" applyFont="1" applyFill="1" applyBorder="1"/>
    <xf numFmtId="0" fontId="41" fillId="0" borderId="0" xfId="44" applyFont="1" applyBorder="1"/>
    <xf numFmtId="0" fontId="36" fillId="0" borderId="76" xfId="0" applyFont="1" applyFill="1" applyBorder="1" applyAlignment="1" applyProtection="1">
      <alignment vertical="center" shrinkToFit="1"/>
      <protection locked="0"/>
    </xf>
    <xf numFmtId="0" fontId="36" fillId="0" borderId="74" xfId="39" applyFont="1" applyFill="1" applyBorder="1" applyAlignment="1" applyProtection="1">
      <alignment horizontal="center" vertical="center"/>
      <protection locked="0"/>
    </xf>
    <xf numFmtId="0" fontId="36" fillId="0" borderId="80" xfId="39" applyFont="1" applyFill="1" applyBorder="1" applyAlignment="1" applyProtection="1">
      <protection locked="0"/>
    </xf>
    <xf numFmtId="0" fontId="36" fillId="25" borderId="77" xfId="39" applyFont="1" applyFill="1" applyBorder="1" applyAlignment="1" applyProtection="1">
      <alignment horizontal="center"/>
    </xf>
    <xf numFmtId="0" fontId="36" fillId="40" borderId="77" xfId="39" applyFont="1" applyFill="1" applyBorder="1" applyAlignment="1" applyProtection="1">
      <alignment horizontal="center"/>
    </xf>
    <xf numFmtId="0" fontId="46" fillId="0" borderId="297" xfId="0" applyFont="1" applyFill="1" applyBorder="1"/>
    <xf numFmtId="0" fontId="46" fillId="0" borderId="292" xfId="0" applyFont="1" applyFill="1" applyBorder="1"/>
    <xf numFmtId="0" fontId="36" fillId="0" borderId="310" xfId="44" applyFont="1" applyFill="1" applyBorder="1" applyAlignment="1" applyProtection="1">
      <alignment horizontal="center" vertical="center"/>
      <protection locked="0"/>
    </xf>
    <xf numFmtId="0" fontId="46" fillId="25" borderId="292" xfId="39" applyFont="1" applyFill="1" applyBorder="1" applyAlignment="1" applyProtection="1">
      <alignment horizontal="center"/>
    </xf>
    <xf numFmtId="0" fontId="46" fillId="0" borderId="293" xfId="0" applyFont="1" applyFill="1" applyBorder="1" applyAlignment="1">
      <alignment wrapText="1"/>
    </xf>
    <xf numFmtId="0" fontId="46" fillId="0" borderId="311" xfId="38" applyNumberFormat="1" applyFont="1" applyFill="1" applyBorder="1" applyAlignment="1" applyProtection="1">
      <alignment horizontal="center"/>
      <protection locked="0"/>
    </xf>
    <xf numFmtId="1" fontId="46" fillId="4" borderId="312" xfId="39" applyNumberFormat="1" applyFont="1" applyFill="1" applyBorder="1" applyAlignment="1" applyProtection="1">
      <alignment horizontal="center"/>
    </xf>
    <xf numFmtId="0" fontId="46" fillId="0" borderId="313" xfId="38" applyNumberFormat="1" applyFont="1" applyFill="1" applyBorder="1" applyAlignment="1" applyProtection="1">
      <alignment horizontal="center"/>
      <protection locked="0"/>
    </xf>
    <xf numFmtId="0" fontId="46" fillId="0" borderId="314" xfId="38" applyNumberFormat="1" applyFont="1" applyFill="1" applyBorder="1" applyAlignment="1" applyProtection="1">
      <alignment horizontal="center"/>
      <protection locked="0"/>
    </xf>
    <xf numFmtId="0" fontId="36" fillId="0" borderId="311" xfId="38" applyNumberFormat="1" applyFont="1" applyBorder="1" applyAlignment="1" applyProtection="1">
      <alignment horizontal="center"/>
      <protection locked="0"/>
    </xf>
    <xf numFmtId="1" fontId="36" fillId="4" borderId="312" xfId="39" applyNumberFormat="1" applyFont="1" applyFill="1" applyBorder="1" applyAlignment="1" applyProtection="1">
      <alignment horizontal="center"/>
    </xf>
    <xf numFmtId="0" fontId="36" fillId="0" borderId="313" xfId="38" applyNumberFormat="1" applyFont="1" applyBorder="1" applyAlignment="1" applyProtection="1">
      <alignment horizontal="center"/>
      <protection locked="0"/>
    </xf>
    <xf numFmtId="0" fontId="36" fillId="0" borderId="314" xfId="38" applyNumberFormat="1" applyFont="1" applyBorder="1" applyAlignment="1" applyProtection="1">
      <alignment horizontal="center"/>
      <protection locked="0"/>
    </xf>
    <xf numFmtId="0" fontId="36" fillId="0" borderId="312" xfId="38" applyNumberFormat="1" applyFont="1" applyBorder="1" applyAlignment="1" applyProtection="1">
      <alignment horizontal="center"/>
      <protection locked="0"/>
    </xf>
    <xf numFmtId="0" fontId="36" fillId="0" borderId="315" xfId="38" applyNumberFormat="1" applyFont="1" applyBorder="1" applyAlignment="1" applyProtection="1">
      <alignment horizontal="center"/>
      <protection locked="0"/>
    </xf>
    <xf numFmtId="0" fontId="46" fillId="0" borderId="313" xfId="38" applyNumberFormat="1" applyFont="1" applyBorder="1" applyAlignment="1" applyProtection="1">
      <alignment horizontal="center"/>
      <protection locked="0"/>
    </xf>
    <xf numFmtId="1" fontId="46" fillId="4" borderId="316" xfId="39" applyNumberFormat="1" applyFont="1" applyFill="1" applyBorder="1" applyAlignment="1" applyProtection="1">
      <alignment horizontal="center"/>
    </xf>
    <xf numFmtId="1" fontId="46" fillId="4" borderId="313" xfId="39" applyNumberFormat="1" applyFont="1" applyFill="1" applyBorder="1" applyAlignment="1" applyProtection="1">
      <alignment horizontal="center"/>
    </xf>
    <xf numFmtId="0" fontId="46" fillId="4" borderId="312" xfId="39" applyFont="1" applyFill="1" applyBorder="1" applyAlignment="1" applyProtection="1">
      <alignment horizontal="center"/>
    </xf>
    <xf numFmtId="1" fontId="46" fillId="4" borderId="317" xfId="39" applyNumberFormat="1" applyFont="1" applyFill="1" applyBorder="1" applyAlignment="1" applyProtection="1">
      <alignment horizontal="center" vertical="center" shrinkToFit="1"/>
    </xf>
    <xf numFmtId="0" fontId="46" fillId="0" borderId="105" xfId="39" applyFont="1" applyBorder="1"/>
    <xf numFmtId="0" fontId="36" fillId="40" borderId="292" xfId="39" applyFont="1" applyFill="1" applyBorder="1" applyAlignment="1">
      <alignment horizontal="center"/>
    </xf>
    <xf numFmtId="0" fontId="36" fillId="0" borderId="292" xfId="44" applyFont="1" applyFill="1" applyBorder="1" applyAlignment="1" applyProtection="1">
      <alignment horizontal="center" vertical="center"/>
      <protection locked="0"/>
    </xf>
    <xf numFmtId="0" fontId="32" fillId="0" borderId="292" xfId="38" applyFont="1" applyBorder="1" applyAlignment="1" applyProtection="1">
      <alignment horizontal="center"/>
      <protection locked="0"/>
    </xf>
    <xf numFmtId="1" fontId="32" fillId="4" borderId="292" xfId="39" applyNumberFormat="1" applyFont="1" applyFill="1" applyBorder="1" applyAlignment="1">
      <alignment horizontal="center"/>
    </xf>
    <xf numFmtId="0" fontId="36" fillId="0" borderId="292" xfId="38" applyFont="1" applyBorder="1" applyAlignment="1" applyProtection="1">
      <alignment horizontal="center"/>
      <protection locked="0"/>
    </xf>
    <xf numFmtId="1" fontId="36" fillId="4" borderId="292" xfId="39" applyNumberFormat="1" applyFont="1" applyFill="1" applyBorder="1" applyAlignment="1">
      <alignment horizontal="center"/>
    </xf>
    <xf numFmtId="0" fontId="32" fillId="4" borderId="292" xfId="39" applyFont="1" applyFill="1" applyBorder="1" applyAlignment="1">
      <alignment horizontal="center"/>
    </xf>
    <xf numFmtId="1" fontId="32" fillId="4" borderId="292" xfId="39" applyNumberFormat="1" applyFont="1" applyFill="1" applyBorder="1" applyAlignment="1">
      <alignment horizontal="center" vertical="center" shrinkToFit="1"/>
    </xf>
    <xf numFmtId="0" fontId="36" fillId="0" borderId="113" xfId="44" applyFont="1" applyFill="1" applyBorder="1" applyAlignment="1" applyProtection="1">
      <alignment horizontal="center" vertical="center"/>
      <protection locked="0"/>
    </xf>
    <xf numFmtId="0" fontId="36" fillId="40" borderId="113" xfId="39" applyFont="1" applyFill="1" applyBorder="1" applyAlignment="1">
      <alignment horizontal="center"/>
    </xf>
    <xf numFmtId="0" fontId="46" fillId="0" borderId="113" xfId="0" applyFont="1" applyFill="1" applyBorder="1"/>
    <xf numFmtId="0" fontId="32" fillId="0" borderId="113" xfId="38" applyFont="1" applyBorder="1" applyAlignment="1" applyProtection="1">
      <alignment horizontal="center"/>
      <protection locked="0"/>
    </xf>
    <xf numFmtId="1" fontId="32" fillId="4" borderId="113" xfId="39" applyNumberFormat="1" applyFont="1" applyFill="1" applyBorder="1" applyAlignment="1">
      <alignment horizontal="center"/>
    </xf>
    <xf numFmtId="1" fontId="32" fillId="42" borderId="113" xfId="39" applyNumberFormat="1" applyFont="1" applyFill="1" applyBorder="1" applyAlignment="1">
      <alignment horizontal="center"/>
    </xf>
    <xf numFmtId="0" fontId="32" fillId="4" borderId="113" xfId="39" applyFont="1" applyFill="1" applyBorder="1" applyAlignment="1">
      <alignment horizontal="center"/>
    </xf>
    <xf numFmtId="1" fontId="32" fillId="4" borderId="113" xfId="39" applyNumberFormat="1" applyFont="1" applyFill="1" applyBorder="1" applyAlignment="1">
      <alignment horizontal="center" vertical="center" shrinkToFit="1"/>
    </xf>
    <xf numFmtId="0" fontId="36" fillId="31" borderId="74" xfId="39" applyFont="1" applyFill="1" applyBorder="1" applyAlignment="1" applyProtection="1">
      <alignment horizontal="center" vertical="center"/>
      <protection locked="0"/>
    </xf>
    <xf numFmtId="0" fontId="36" fillId="31" borderId="77" xfId="0" applyFont="1" applyFill="1" applyBorder="1"/>
    <xf numFmtId="0" fontId="36" fillId="31" borderId="17" xfId="38" applyNumberFormat="1" applyFont="1" applyFill="1" applyBorder="1" applyAlignment="1" applyProtection="1">
      <alignment horizontal="center"/>
      <protection locked="0"/>
    </xf>
    <xf numFmtId="1" fontId="32" fillId="4" borderId="295" xfId="39" applyNumberFormat="1" applyFont="1" applyFill="1" applyBorder="1" applyAlignment="1">
      <alignment horizontal="center"/>
    </xf>
    <xf numFmtId="0" fontId="32" fillId="25" borderId="292" xfId="39" applyFont="1" applyFill="1" applyBorder="1" applyAlignment="1" applyProtection="1">
      <alignment horizontal="center"/>
    </xf>
    <xf numFmtId="0" fontId="26" fillId="0" borderId="292" xfId="0" applyFont="1" applyBorder="1"/>
    <xf numFmtId="1" fontId="32" fillId="4" borderId="295" xfId="39" applyNumberFormat="1" applyFont="1" applyFill="1" applyBorder="1" applyAlignment="1" applyProtection="1">
      <alignment horizontal="center"/>
    </xf>
    <xf numFmtId="0" fontId="32" fillId="0" borderId="295" xfId="38" applyNumberFormat="1" applyFont="1" applyBorder="1" applyAlignment="1" applyProtection="1">
      <alignment horizontal="center"/>
      <protection locked="0"/>
    </xf>
    <xf numFmtId="0" fontId="32" fillId="0" borderId="279" xfId="38" applyNumberFormat="1" applyFont="1" applyBorder="1" applyAlignment="1" applyProtection="1">
      <alignment horizontal="center"/>
      <protection locked="0"/>
    </xf>
    <xf numFmtId="1" fontId="32" fillId="4" borderId="16" xfId="39" applyNumberFormat="1" applyFont="1" applyFill="1" applyBorder="1" applyAlignment="1">
      <alignment horizontal="center"/>
    </xf>
    <xf numFmtId="1" fontId="32" fillId="4" borderId="296" xfId="39" applyNumberFormat="1" applyFont="1" applyFill="1" applyBorder="1" applyAlignment="1">
      <alignment horizontal="center"/>
    </xf>
    <xf numFmtId="1" fontId="32" fillId="4" borderId="17" xfId="39" applyNumberFormat="1" applyFont="1" applyFill="1" applyBorder="1" applyAlignment="1">
      <alignment horizontal="center"/>
    </xf>
    <xf numFmtId="0" fontId="32" fillId="4" borderId="295" xfId="39" applyFont="1" applyFill="1" applyBorder="1" applyAlignment="1">
      <alignment horizontal="center"/>
    </xf>
    <xf numFmtId="1" fontId="32" fillId="4" borderId="21" xfId="39" applyNumberFormat="1" applyFont="1" applyFill="1" applyBorder="1" applyAlignment="1">
      <alignment horizontal="center" vertical="center" shrinkToFit="1"/>
    </xf>
    <xf numFmtId="0" fontId="32" fillId="0" borderId="280" xfId="38" applyNumberFormat="1" applyFont="1" applyBorder="1" applyAlignment="1" applyProtection="1">
      <alignment horizontal="center"/>
      <protection locked="0"/>
    </xf>
    <xf numFmtId="0" fontId="32" fillId="4" borderId="0" xfId="39" applyFont="1" applyFill="1" applyBorder="1" applyAlignment="1">
      <alignment horizontal="center" vertical="center"/>
    </xf>
    <xf numFmtId="0" fontId="32" fillId="4" borderId="14" xfId="39" applyFont="1" applyFill="1" applyBorder="1" applyAlignment="1">
      <alignment horizontal="center" vertical="center"/>
    </xf>
    <xf numFmtId="0" fontId="41" fillId="4" borderId="63" xfId="39" applyFont="1" applyFill="1" applyBorder="1" applyAlignment="1" applyProtection="1">
      <alignment horizontal="center"/>
    </xf>
    <xf numFmtId="0" fontId="41" fillId="4" borderId="67" xfId="39" applyFont="1" applyFill="1" applyBorder="1" applyAlignment="1" applyProtection="1">
      <alignment horizontal="center"/>
    </xf>
    <xf numFmtId="0" fontId="41" fillId="4" borderId="10" xfId="39" applyFont="1" applyFill="1" applyBorder="1" applyAlignment="1" applyProtection="1">
      <alignment horizontal="center" textRotation="90"/>
    </xf>
    <xf numFmtId="0" fontId="41" fillId="4" borderId="62" xfId="39" applyFont="1" applyFill="1" applyBorder="1" applyAlignment="1" applyProtection="1">
      <alignment horizontal="center" textRotation="90" wrapText="1"/>
    </xf>
    <xf numFmtId="0" fontId="41" fillId="4" borderId="20" xfId="39" applyFont="1" applyFill="1" applyBorder="1" applyAlignment="1" applyProtection="1">
      <alignment horizontal="center" vertical="center"/>
    </xf>
    <xf numFmtId="0" fontId="41" fillId="4" borderId="19" xfId="39" applyFont="1" applyFill="1" applyBorder="1" applyAlignment="1" applyProtection="1">
      <alignment horizontal="center" vertical="center"/>
    </xf>
    <xf numFmtId="0" fontId="41" fillId="4" borderId="27" xfId="39" applyFont="1" applyFill="1" applyBorder="1" applyAlignment="1" applyProtection="1">
      <alignment horizontal="center" textRotation="90" wrapText="1"/>
    </xf>
    <xf numFmtId="0" fontId="41" fillId="4" borderId="149" xfId="39" applyFont="1" applyFill="1" applyBorder="1" applyAlignment="1" applyProtection="1">
      <alignment horizontal="center" textRotation="90" wrapText="1"/>
    </xf>
    <xf numFmtId="1" fontId="27" fillId="4" borderId="64" xfId="39" applyNumberFormat="1" applyFont="1" applyFill="1" applyBorder="1" applyAlignment="1" applyProtection="1">
      <alignment horizontal="center" vertical="center"/>
    </xf>
    <xf numFmtId="1" fontId="27" fillId="4" borderId="49" xfId="39" applyNumberFormat="1" applyFont="1" applyFill="1" applyBorder="1" applyAlignment="1" applyProtection="1">
      <alignment horizontal="center" vertical="center"/>
    </xf>
    <xf numFmtId="0" fontId="32" fillId="4" borderId="65" xfId="39" applyFont="1" applyFill="1" applyBorder="1" applyAlignment="1" applyProtection="1">
      <alignment horizontal="left" vertical="center" wrapText="1"/>
    </xf>
    <xf numFmtId="0" fontId="32" fillId="4" borderId="42" xfId="39" applyFont="1" applyFill="1" applyBorder="1" applyAlignment="1" applyProtection="1">
      <alignment horizontal="left" vertical="center" wrapText="1"/>
    </xf>
    <xf numFmtId="0" fontId="25" fillId="0" borderId="0" xfId="39" applyFont="1" applyFill="1" applyBorder="1" applyAlignment="1" applyProtection="1">
      <alignment horizontal="center" vertical="center"/>
    </xf>
    <xf numFmtId="0" fontId="25" fillId="0" borderId="0" xfId="39" applyFont="1" applyFill="1" applyBorder="1" applyAlignment="1" applyProtection="1">
      <alignment horizontal="center" vertical="center"/>
      <protection locked="0"/>
    </xf>
    <xf numFmtId="0" fontId="41" fillId="4" borderId="68" xfId="39" applyFont="1" applyFill="1" applyBorder="1" applyAlignment="1" applyProtection="1">
      <alignment horizontal="center" vertical="center" textRotation="90"/>
    </xf>
    <xf numFmtId="0" fontId="41" fillId="4" borderId="69" xfId="39" applyFont="1" applyFill="1" applyBorder="1" applyAlignment="1" applyProtection="1">
      <alignment horizontal="center" vertical="center" textRotation="90"/>
    </xf>
    <xf numFmtId="0" fontId="41" fillId="4" borderId="70" xfId="39" applyFont="1" applyFill="1" applyBorder="1" applyAlignment="1" applyProtection="1">
      <alignment horizontal="center" vertical="center"/>
    </xf>
    <xf numFmtId="0" fontId="41" fillId="4" borderId="73" xfId="39" applyFont="1" applyFill="1" applyBorder="1" applyAlignment="1" applyProtection="1">
      <alignment horizontal="center"/>
    </xf>
    <xf numFmtId="0" fontId="41" fillId="4" borderId="71" xfId="39" applyFont="1" applyFill="1" applyBorder="1" applyAlignment="1" applyProtection="1">
      <alignment horizontal="center" vertical="center" wrapText="1"/>
    </xf>
    <xf numFmtId="0" fontId="32" fillId="4" borderId="66" xfId="39" applyFont="1" applyFill="1" applyBorder="1" applyAlignment="1">
      <alignment horizontal="center" vertical="center"/>
    </xf>
    <xf numFmtId="0" fontId="41" fillId="27" borderId="75" xfId="39" applyFont="1" applyFill="1" applyBorder="1" applyAlignment="1">
      <alignment horizontal="center" vertical="center" wrapText="1"/>
    </xf>
    <xf numFmtId="0" fontId="41" fillId="27" borderId="75" xfId="0" applyFont="1" applyFill="1" applyBorder="1" applyAlignment="1">
      <alignment vertical="center"/>
    </xf>
    <xf numFmtId="0" fontId="41" fillId="27" borderId="77" xfId="39" applyFont="1" applyFill="1" applyBorder="1" applyAlignment="1">
      <alignment horizontal="center" vertical="center" wrapText="1"/>
    </xf>
    <xf numFmtId="0" fontId="41" fillId="27" borderId="77" xfId="0" applyFont="1" applyFill="1" applyBorder="1" applyAlignment="1">
      <alignment horizontal="center" vertical="center" wrapText="1"/>
    </xf>
    <xf numFmtId="0" fontId="41" fillId="4" borderId="72" xfId="39" applyFont="1" applyFill="1" applyBorder="1" applyAlignment="1" applyProtection="1">
      <alignment horizontal="center" vertical="center"/>
    </xf>
    <xf numFmtId="0" fontId="42" fillId="4" borderId="154" xfId="39" applyFont="1" applyFill="1" applyBorder="1" applyAlignment="1" applyProtection="1">
      <alignment horizontal="center" textRotation="90" wrapText="1"/>
    </xf>
    <xf numFmtId="0" fontId="27" fillId="25" borderId="90" xfId="44" applyFont="1" applyFill="1" applyBorder="1" applyAlignment="1" applyProtection="1">
      <alignment horizontal="center" vertical="center" textRotation="90"/>
    </xf>
    <xf numFmtId="0" fontId="27" fillId="25" borderId="97" xfId="44" applyFont="1" applyFill="1" applyBorder="1" applyAlignment="1" applyProtection="1">
      <alignment horizontal="center" vertical="center" textRotation="90"/>
    </xf>
    <xf numFmtId="0" fontId="27" fillId="25" borderId="109" xfId="44" applyFont="1" applyFill="1" applyBorder="1" applyAlignment="1" applyProtection="1">
      <alignment horizontal="center" vertical="center" textRotation="90"/>
    </xf>
    <xf numFmtId="0" fontId="28" fillId="25" borderId="91" xfId="44" applyFont="1" applyFill="1" applyBorder="1" applyAlignment="1" applyProtection="1">
      <alignment horizontal="center" vertical="center" textRotation="90"/>
    </xf>
    <xf numFmtId="0" fontId="28" fillId="25" borderId="98" xfId="44" applyFont="1" applyFill="1" applyBorder="1" applyAlignment="1" applyProtection="1">
      <alignment horizontal="center" vertical="center" textRotation="90"/>
    </xf>
    <xf numFmtId="0" fontId="28" fillId="25" borderId="110" xfId="44" applyFont="1" applyFill="1" applyBorder="1" applyAlignment="1" applyProtection="1">
      <alignment horizontal="center" vertical="center" textRotation="90"/>
    </xf>
    <xf numFmtId="0" fontId="29" fillId="25" borderId="92" xfId="44" applyFont="1" applyFill="1" applyBorder="1" applyAlignment="1" applyProtection="1">
      <alignment horizontal="center" vertical="center"/>
    </xf>
    <xf numFmtId="0" fontId="29" fillId="25" borderId="0" xfId="44" applyFont="1" applyFill="1" applyBorder="1" applyAlignment="1" applyProtection="1">
      <alignment horizontal="center" vertical="center"/>
    </xf>
    <xf numFmtId="0" fontId="26" fillId="25" borderId="111" xfId="47" applyFont="1" applyFill="1" applyBorder="1" applyAlignment="1" applyProtection="1">
      <alignment horizontal="center" vertical="center"/>
    </xf>
    <xf numFmtId="0" fontId="27" fillId="25" borderId="93" xfId="44" applyFont="1" applyFill="1" applyBorder="1" applyAlignment="1" applyProtection="1">
      <alignment horizontal="center" vertical="center" wrapText="1"/>
    </xf>
    <xf numFmtId="0" fontId="26" fillId="25" borderId="94" xfId="47" applyFont="1" applyFill="1" applyBorder="1" applyAlignment="1" applyProtection="1">
      <alignment horizontal="center" vertical="center" wrapText="1"/>
    </xf>
    <xf numFmtId="0" fontId="41" fillId="25" borderId="75" xfId="44" applyFont="1" applyFill="1" applyBorder="1" applyAlignment="1" applyProtection="1">
      <alignment horizontal="center" vertical="center"/>
    </xf>
    <xf numFmtId="0" fontId="26" fillId="25" borderId="77" xfId="47" applyFont="1" applyFill="1" applyBorder="1" applyAlignment="1" applyProtection="1">
      <alignment horizontal="center" vertical="center"/>
    </xf>
    <xf numFmtId="0" fontId="41" fillId="25" borderId="77" xfId="44" applyFont="1" applyFill="1" applyBorder="1" applyAlignment="1" applyProtection="1">
      <alignment horizontal="center" vertical="center"/>
    </xf>
    <xf numFmtId="0" fontId="41" fillId="25" borderId="77" xfId="44" applyFont="1" applyFill="1" applyBorder="1" applyAlignment="1" applyProtection="1">
      <alignment horizontal="center" textRotation="90"/>
    </xf>
    <xf numFmtId="0" fontId="26" fillId="25" borderId="113" xfId="47" applyFont="1" applyFill="1" applyBorder="1" applyAlignment="1" applyProtection="1">
      <alignment horizontal="center"/>
    </xf>
    <xf numFmtId="0" fontId="41" fillId="25" borderId="108" xfId="44" applyFont="1" applyFill="1" applyBorder="1" applyAlignment="1" applyProtection="1">
      <alignment horizontal="center" textRotation="90"/>
    </xf>
    <xf numFmtId="0" fontId="26" fillId="25" borderId="116" xfId="47" applyFont="1" applyFill="1" applyBorder="1" applyAlignment="1" applyProtection="1">
      <alignment horizontal="center"/>
    </xf>
    <xf numFmtId="0" fontId="41" fillId="25" borderId="107" xfId="44" applyFont="1" applyFill="1" applyBorder="1" applyAlignment="1" applyProtection="1">
      <alignment horizontal="center" vertical="center"/>
    </xf>
    <xf numFmtId="0" fontId="41" fillId="25" borderId="78" xfId="44" applyFont="1" applyFill="1" applyBorder="1" applyAlignment="1" applyProtection="1">
      <alignment horizontal="center" textRotation="90"/>
    </xf>
    <xf numFmtId="0" fontId="26" fillId="25" borderId="114" xfId="47" applyFont="1" applyFill="1" applyBorder="1" applyAlignment="1" applyProtection="1">
      <alignment horizontal="center"/>
    </xf>
    <xf numFmtId="0" fontId="25" fillId="0" borderId="0" xfId="44" applyFont="1" applyFill="1" applyAlignment="1" applyProtection="1">
      <alignment horizontal="center" vertical="center"/>
    </xf>
    <xf numFmtId="0" fontId="25" fillId="0" borderId="0" xfId="44" applyFont="1" applyFill="1" applyBorder="1" applyAlignment="1" applyProtection="1">
      <alignment horizontal="center" vertical="center"/>
      <protection locked="0"/>
    </xf>
    <xf numFmtId="0" fontId="27" fillId="25" borderId="95" xfId="44" applyFont="1" applyFill="1" applyBorder="1" applyAlignment="1" applyProtection="1">
      <alignment horizontal="center" vertical="center"/>
    </xf>
    <xf numFmtId="0" fontId="32" fillId="0" borderId="92" xfId="47" applyFont="1" applyBorder="1" applyAlignment="1">
      <alignment horizontal="center" vertical="center"/>
    </xf>
    <xf numFmtId="0" fontId="32" fillId="0" borderId="96" xfId="47" applyFont="1" applyBorder="1" applyAlignment="1">
      <alignment horizontal="center" vertical="center"/>
    </xf>
    <xf numFmtId="0" fontId="32" fillId="0" borderId="104" xfId="47" applyFont="1" applyBorder="1" applyAlignment="1">
      <alignment horizontal="center" vertical="center"/>
    </xf>
    <xf numFmtId="0" fontId="32" fillId="0" borderId="105" xfId="47" applyFont="1" applyBorder="1" applyAlignment="1">
      <alignment horizontal="center" vertical="center"/>
    </xf>
    <xf numFmtId="0" fontId="32" fillId="0" borderId="106" xfId="47" applyFont="1" applyBorder="1" applyAlignment="1">
      <alignment horizontal="center" vertical="center"/>
    </xf>
    <xf numFmtId="0" fontId="41" fillId="27" borderId="77" xfId="0" applyFont="1" applyFill="1" applyBorder="1" applyAlignment="1">
      <alignment vertical="center"/>
    </xf>
    <xf numFmtId="0" fontId="41" fillId="25" borderId="99" xfId="44" applyFont="1" applyFill="1" applyBorder="1" applyAlignment="1" applyProtection="1">
      <alignment horizontal="center"/>
    </xf>
    <xf numFmtId="0" fontId="41" fillId="25" borderId="100" xfId="44" applyFont="1" applyFill="1" applyBorder="1" applyAlignment="1" applyProtection="1">
      <alignment horizontal="center"/>
    </xf>
    <xf numFmtId="0" fontId="41" fillId="25" borderId="101" xfId="44" applyFont="1" applyFill="1" applyBorder="1" applyAlignment="1" applyProtection="1">
      <alignment horizontal="center"/>
    </xf>
    <xf numFmtId="0" fontId="41" fillId="25" borderId="102" xfId="44" applyFont="1" applyFill="1" applyBorder="1" applyAlignment="1" applyProtection="1">
      <alignment horizontal="center"/>
    </xf>
    <xf numFmtId="0" fontId="41" fillId="25" borderId="103" xfId="44" applyFont="1" applyFill="1" applyBorder="1" applyAlignment="1" applyProtection="1">
      <alignment horizontal="center"/>
    </xf>
    <xf numFmtId="0" fontId="41" fillId="25" borderId="87" xfId="44" applyFont="1" applyFill="1" applyBorder="1" applyAlignment="1" applyProtection="1">
      <alignment horizontal="center" textRotation="90"/>
    </xf>
    <xf numFmtId="0" fontId="26" fillId="25" borderId="117" xfId="47" applyFont="1" applyFill="1" applyBorder="1" applyAlignment="1" applyProtection="1">
      <alignment horizontal="center"/>
    </xf>
    <xf numFmtId="0" fontId="42" fillId="4" borderId="140" xfId="39" applyFont="1" applyFill="1" applyBorder="1" applyAlignment="1" applyProtection="1">
      <alignment horizontal="center" vertical="center" textRotation="90" wrapText="1"/>
    </xf>
    <xf numFmtId="0" fontId="42" fillId="4" borderId="141" xfId="39" applyFont="1" applyFill="1" applyBorder="1" applyAlignment="1" applyProtection="1">
      <alignment horizontal="center" vertical="center" textRotation="90" wrapText="1"/>
    </xf>
    <xf numFmtId="0" fontId="38" fillId="25" borderId="105" xfId="44" applyFont="1" applyFill="1" applyBorder="1" applyAlignment="1">
      <alignment horizontal="center" vertical="center"/>
    </xf>
    <xf numFmtId="0" fontId="26" fillId="25" borderId="105" xfId="47" applyFont="1" applyFill="1" applyBorder="1" applyAlignment="1">
      <alignment horizontal="center" vertical="center"/>
    </xf>
    <xf numFmtId="0" fontId="38" fillId="25" borderId="139" xfId="44" applyFont="1" applyFill="1" applyBorder="1" applyAlignment="1">
      <alignment horizontal="center" vertical="center"/>
    </xf>
    <xf numFmtId="0" fontId="26" fillId="25" borderId="139" xfId="47" applyFont="1" applyFill="1" applyBorder="1" applyAlignment="1">
      <alignment horizontal="center" vertical="center"/>
    </xf>
    <xf numFmtId="0" fontId="26" fillId="25" borderId="14" xfId="47" applyFont="1" applyFill="1" applyBorder="1" applyAlignment="1">
      <alignment horizontal="center" vertical="center"/>
    </xf>
    <xf numFmtId="0" fontId="32" fillId="25" borderId="84" xfId="44" applyFont="1" applyFill="1" applyBorder="1" applyAlignment="1" applyProtection="1">
      <alignment horizontal="left" vertical="center" wrapText="1"/>
    </xf>
    <xf numFmtId="0" fontId="26" fillId="25" borderId="77" xfId="47" applyFont="1" applyFill="1" applyBorder="1" applyAlignment="1" applyProtection="1">
      <alignment horizontal="left" vertical="center" wrapText="1"/>
    </xf>
    <xf numFmtId="1" fontId="27" fillId="25" borderId="79" xfId="44" applyNumberFormat="1" applyFont="1" applyFill="1" applyBorder="1" applyAlignment="1" applyProtection="1">
      <alignment horizontal="center" vertical="center"/>
    </xf>
    <xf numFmtId="1" fontId="27" fillId="25" borderId="76" xfId="44" applyNumberFormat="1" applyFont="1" applyFill="1" applyBorder="1" applyAlignment="1" applyProtection="1">
      <alignment horizontal="center" vertical="center"/>
    </xf>
    <xf numFmtId="0" fontId="41" fillId="25" borderId="93" xfId="44" applyFont="1" applyFill="1" applyBorder="1" applyAlignment="1" applyProtection="1">
      <alignment horizontal="center" vertical="center" wrapText="1"/>
    </xf>
    <xf numFmtId="0" fontId="32" fillId="25" borderId="79" xfId="44" applyFont="1" applyFill="1" applyBorder="1" applyAlignment="1" applyProtection="1">
      <alignment horizontal="left" vertical="center" wrapText="1"/>
    </xf>
    <xf numFmtId="0" fontId="32" fillId="25" borderId="76" xfId="44" applyFont="1" applyFill="1" applyBorder="1" applyAlignment="1" applyProtection="1">
      <alignment horizontal="left" vertical="center" wrapText="1"/>
    </xf>
    <xf numFmtId="0" fontId="32" fillId="25" borderId="75" xfId="44" applyFont="1" applyFill="1" applyBorder="1" applyAlignment="1" applyProtection="1">
      <alignment horizontal="left" vertical="center" wrapText="1"/>
    </xf>
    <xf numFmtId="0" fontId="41" fillId="25" borderId="90" xfId="44" applyFont="1" applyFill="1" applyBorder="1" applyAlignment="1" applyProtection="1">
      <alignment horizontal="center" vertical="center" textRotation="90"/>
    </xf>
    <xf numFmtId="0" fontId="41" fillId="25" borderId="97" xfId="44" applyFont="1" applyFill="1" applyBorder="1" applyAlignment="1" applyProtection="1">
      <alignment horizontal="center" vertical="center" textRotation="90"/>
    </xf>
    <xf numFmtId="0" fontId="41" fillId="25" borderId="109" xfId="44" applyFont="1" applyFill="1" applyBorder="1" applyAlignment="1" applyProtection="1">
      <alignment horizontal="center" vertical="center" textRotation="90"/>
    </xf>
    <xf numFmtId="0" fontId="41" fillId="25" borderId="91" xfId="44" applyFont="1" applyFill="1" applyBorder="1" applyAlignment="1" applyProtection="1">
      <alignment horizontal="center" vertical="center" textRotation="90"/>
    </xf>
    <xf numFmtId="0" fontId="41" fillId="25" borderId="98" xfId="44" applyFont="1" applyFill="1" applyBorder="1" applyAlignment="1" applyProtection="1">
      <alignment horizontal="center" vertical="center" textRotation="90"/>
    </xf>
    <xf numFmtId="0" fontId="41" fillId="25" borderId="110" xfId="44" applyFont="1" applyFill="1" applyBorder="1" applyAlignment="1" applyProtection="1">
      <alignment horizontal="center" vertical="center" textRotation="90"/>
    </xf>
    <xf numFmtId="0" fontId="41" fillId="25" borderId="92" xfId="44" applyFont="1" applyFill="1" applyBorder="1" applyAlignment="1" applyProtection="1">
      <alignment horizontal="center" vertical="center"/>
    </xf>
    <xf numFmtId="0" fontId="41" fillId="25" borderId="0" xfId="44" applyFont="1" applyFill="1" applyBorder="1" applyAlignment="1" applyProtection="1">
      <alignment horizontal="center" vertical="center"/>
    </xf>
    <xf numFmtId="0" fontId="41" fillId="25" borderId="95" xfId="44" applyFont="1" applyFill="1" applyBorder="1" applyAlignment="1" applyProtection="1">
      <alignment horizontal="center" vertical="center"/>
    </xf>
    <xf numFmtId="0" fontId="26" fillId="0" borderId="92" xfId="47" applyFont="1" applyBorder="1" applyAlignment="1">
      <alignment horizontal="center" vertical="center"/>
    </xf>
    <xf numFmtId="0" fontId="26" fillId="0" borderId="96" xfId="47" applyFont="1" applyBorder="1" applyAlignment="1">
      <alignment horizontal="center" vertical="center"/>
    </xf>
    <xf numFmtId="0" fontId="26" fillId="0" borderId="104" xfId="47" applyFont="1" applyBorder="1" applyAlignment="1">
      <alignment horizontal="center" vertical="center"/>
    </xf>
    <xf numFmtId="0" fontId="26" fillId="0" borderId="105" xfId="47" applyFont="1" applyBorder="1" applyAlignment="1">
      <alignment horizontal="center" vertical="center"/>
    </xf>
    <xf numFmtId="0" fontId="26" fillId="0" borderId="106" xfId="47" applyFont="1" applyBorder="1" applyAlignment="1">
      <alignment horizontal="center" vertical="center"/>
    </xf>
    <xf numFmtId="0" fontId="26" fillId="25" borderId="267" xfId="47" applyFont="1" applyFill="1" applyBorder="1" applyAlignment="1">
      <alignment horizontal="center" vertical="center"/>
    </xf>
    <xf numFmtId="0" fontId="46" fillId="0" borderId="197" xfId="0" applyFont="1" applyBorder="1" applyAlignment="1">
      <alignment horizontal="center" vertical="top" wrapText="1"/>
    </xf>
    <xf numFmtId="0" fontId="46" fillId="0" borderId="0" xfId="0" applyFont="1" applyAlignment="1">
      <alignment horizontal="center" vertical="top" wrapText="1"/>
    </xf>
    <xf numFmtId="0" fontId="41" fillId="0" borderId="0" xfId="49" applyFont="1" applyAlignment="1" applyProtection="1">
      <alignment horizontal="center" vertical="center"/>
      <protection locked="0"/>
    </xf>
    <xf numFmtId="0" fontId="41" fillId="0" borderId="85" xfId="49" applyFont="1" applyFill="1" applyBorder="1" applyAlignment="1" applyProtection="1">
      <alignment horizontal="center" vertical="center"/>
    </xf>
    <xf numFmtId="0" fontId="41" fillId="0" borderId="179" xfId="49" applyFont="1" applyFill="1" applyBorder="1" applyAlignment="1">
      <alignment horizontal="center" vertical="center"/>
    </xf>
    <xf numFmtId="0" fontId="41" fillId="0" borderId="183" xfId="49" applyFont="1" applyFill="1" applyBorder="1" applyAlignment="1">
      <alignment horizontal="center" vertical="center"/>
    </xf>
    <xf numFmtId="0" fontId="41" fillId="0" borderId="180" xfId="49" applyFont="1" applyFill="1" applyBorder="1" applyAlignment="1">
      <alignment horizontal="center" vertical="center"/>
    </xf>
    <xf numFmtId="0" fontId="41" fillId="0" borderId="184" xfId="49" applyFont="1" applyFill="1" applyBorder="1" applyAlignment="1">
      <alignment horizontal="center" vertical="center"/>
    </xf>
    <xf numFmtId="0" fontId="41" fillId="0" borderId="181" xfId="49" applyFont="1" applyFill="1" applyBorder="1" applyAlignment="1">
      <alignment horizontal="center" vertical="center"/>
    </xf>
    <xf numFmtId="0" fontId="41" fillId="0" borderId="182" xfId="49" applyFont="1" applyFill="1" applyBorder="1" applyAlignment="1">
      <alignment horizontal="center" vertical="center"/>
    </xf>
    <xf numFmtId="0" fontId="36" fillId="0" borderId="292" xfId="39" applyFont="1" applyFill="1" applyBorder="1" applyAlignment="1" applyProtection="1">
      <alignment horizontal="center" vertical="center"/>
      <protection locked="0"/>
    </xf>
    <xf numFmtId="0" fontId="36" fillId="0" borderId="14" xfId="0" applyFont="1" applyFill="1" applyBorder="1" applyAlignment="1" applyProtection="1">
      <alignment vertical="center" shrinkToFit="1"/>
      <protection locked="0"/>
    </xf>
  </cellXfs>
  <cellStyles count="51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1" xfId="29" builtinId="29" customBuiltin="1"/>
    <cellStyle name="Jelölőszín 2" xfId="30" builtinId="33" customBuiltin="1"/>
    <cellStyle name="Jelölőszín 3" xfId="31" builtinId="37" customBuiltin="1"/>
    <cellStyle name="Jelölőszín 4" xfId="32" builtinId="41" customBuiltin="1"/>
    <cellStyle name="Jelölőszín 5" xfId="33" builtinId="45" customBuiltin="1"/>
    <cellStyle name="Jelölőszín 6" xfId="34" builtinId="49" customBuiltin="1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Normál 2" xfId="45"/>
    <cellStyle name="Normál 2 2" xfId="46"/>
    <cellStyle name="Normál 2 2 2" xfId="50"/>
    <cellStyle name="Normál 3" xfId="47"/>
    <cellStyle name="Normál 3 2" xfId="48"/>
    <cellStyle name="Normál_bsc_kep_terv_onkorm_szakir" xfId="38"/>
    <cellStyle name="Normál_H_B séma 0323" xfId="39"/>
    <cellStyle name="Normál_H_B séma 0323 2" xfId="44"/>
    <cellStyle name="Normál_Hír 2" xfId="49"/>
    <cellStyle name="Összesen" xfId="40" builtinId="25" customBuiltin="1"/>
    <cellStyle name="Rossz" xfId="41" builtinId="27" customBuiltin="1"/>
    <cellStyle name="Semleges" xfId="42" builtinId="28" customBuiltin="1"/>
    <cellStyle name="Számítás" xfId="43" builtinId="22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23FF23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BFEFB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tabColor indexed="10"/>
    <pageSetUpPr fitToPage="1"/>
  </sheetPr>
  <dimension ref="A1:BG207"/>
  <sheetViews>
    <sheetView topLeftCell="A171" zoomScale="75" zoomScaleNormal="75" zoomScaleSheetLayoutView="75" zoomScalePageLayoutView="90" workbookViewId="0">
      <selection activeCell="A65" sqref="A65"/>
    </sheetView>
  </sheetViews>
  <sheetFormatPr defaultColWidth="10.6640625" defaultRowHeight="15" x14ac:dyDescent="0.2"/>
  <cols>
    <col min="1" max="1" width="21.33203125" style="183" customWidth="1"/>
    <col min="2" max="2" width="7.1640625" style="1" customWidth="1"/>
    <col min="3" max="3" width="72.1640625" style="1" bestFit="1" customWidth="1"/>
    <col min="4" max="4" width="6.83203125" style="182" customWidth="1"/>
    <col min="5" max="5" width="7.5" style="182" customWidth="1"/>
    <col min="6" max="6" width="4.5" style="182" customWidth="1"/>
    <col min="7" max="7" width="7.5" style="182" customWidth="1"/>
    <col min="8" max="8" width="6" style="182" customWidth="1"/>
    <col min="9" max="9" width="6.33203125" style="182" customWidth="1"/>
    <col min="10" max="10" width="4.5" style="182" customWidth="1"/>
    <col min="11" max="11" width="7.5" style="182" customWidth="1"/>
    <col min="12" max="12" width="4.5" style="182" customWidth="1"/>
    <col min="13" max="13" width="7.5" style="182" customWidth="1"/>
    <col min="14" max="15" width="6" style="182" customWidth="1"/>
    <col min="16" max="16" width="4.5" style="182" customWidth="1"/>
    <col min="17" max="17" width="7.5" style="182" customWidth="1"/>
    <col min="18" max="18" width="4.5" style="182" customWidth="1"/>
    <col min="19" max="19" width="7.5" style="182" customWidth="1"/>
    <col min="20" max="21" width="6" style="182" customWidth="1"/>
    <col min="22" max="22" width="4.5" style="182" customWidth="1"/>
    <col min="23" max="23" width="7.5" style="182" customWidth="1"/>
    <col min="24" max="24" width="4.5" style="182" customWidth="1"/>
    <col min="25" max="25" width="7.5" style="182" customWidth="1"/>
    <col min="26" max="27" width="6" style="182" customWidth="1"/>
    <col min="28" max="28" width="4.5" style="182" customWidth="1"/>
    <col min="29" max="29" width="7.5" style="182" customWidth="1"/>
    <col min="30" max="30" width="4.5" style="182" customWidth="1"/>
    <col min="31" max="31" width="7.5" style="182" customWidth="1"/>
    <col min="32" max="33" width="6" style="182" customWidth="1"/>
    <col min="34" max="34" width="5.6640625" style="182" customWidth="1"/>
    <col min="35" max="35" width="7.5" style="182" customWidth="1"/>
    <col min="36" max="36" width="5.83203125" style="182" customWidth="1"/>
    <col min="37" max="37" width="8.1640625" style="182" bestFit="1" customWidth="1"/>
    <col min="38" max="40" width="5.83203125" style="182" customWidth="1"/>
    <col min="41" max="41" width="8.1640625" style="182" bestFit="1" customWidth="1"/>
    <col min="42" max="42" width="6.5" style="182" customWidth="1"/>
    <col min="43" max="43" width="8.1640625" style="182" bestFit="1" customWidth="1"/>
    <col min="44" max="46" width="5.83203125" style="182" customWidth="1"/>
    <col min="47" max="47" width="8.1640625" style="182" bestFit="1" customWidth="1"/>
    <col min="48" max="48" width="5.83203125" style="182" customWidth="1"/>
    <col min="49" max="49" width="8.1640625" style="182" bestFit="1" customWidth="1"/>
    <col min="50" max="52" width="6.5" style="182" bestFit="1" customWidth="1"/>
    <col min="53" max="53" width="8.1640625" style="182" bestFit="1" customWidth="1"/>
    <col min="54" max="54" width="6.5" style="182" bestFit="1" customWidth="1"/>
    <col min="55" max="55" width="8.1640625" style="182" bestFit="1" customWidth="1"/>
    <col min="56" max="56" width="6.5" style="182" bestFit="1" customWidth="1"/>
    <col min="57" max="57" width="10.33203125" style="182" customWidth="1"/>
    <col min="58" max="58" width="62.83203125" style="1" bestFit="1" customWidth="1"/>
    <col min="59" max="59" width="42.33203125" style="1" bestFit="1" customWidth="1"/>
    <col min="60" max="69" width="1.83203125" style="1" customWidth="1"/>
    <col min="70" max="70" width="2.33203125" style="1" customWidth="1"/>
    <col min="71" max="16384" width="10.6640625" style="1"/>
  </cols>
  <sheetData>
    <row r="1" spans="1:59" ht="23.25" x14ac:dyDescent="0.2">
      <c r="A1" s="926" t="s">
        <v>0</v>
      </c>
      <c r="B1" s="926"/>
      <c r="C1" s="926"/>
      <c r="D1" s="926"/>
      <c r="E1" s="926"/>
      <c r="F1" s="926"/>
      <c r="G1" s="926"/>
      <c r="H1" s="926"/>
      <c r="I1" s="926"/>
      <c r="J1" s="926"/>
      <c r="K1" s="926"/>
      <c r="L1" s="926"/>
      <c r="M1" s="926"/>
      <c r="N1" s="926"/>
      <c r="O1" s="926"/>
      <c r="P1" s="926"/>
      <c r="Q1" s="926"/>
      <c r="R1" s="926"/>
      <c r="S1" s="926"/>
      <c r="T1" s="926"/>
      <c r="U1" s="926"/>
      <c r="V1" s="926"/>
      <c r="W1" s="926"/>
      <c r="X1" s="926"/>
      <c r="Y1" s="926"/>
      <c r="Z1" s="926"/>
      <c r="AA1" s="926"/>
      <c r="AB1" s="926"/>
      <c r="AC1" s="926"/>
      <c r="AD1" s="926"/>
      <c r="AE1" s="926"/>
      <c r="AF1" s="926"/>
      <c r="AG1" s="926"/>
      <c r="AH1" s="926"/>
      <c r="AI1" s="926"/>
      <c r="AJ1" s="926"/>
      <c r="AK1" s="926"/>
      <c r="AL1" s="926"/>
      <c r="AM1" s="926"/>
      <c r="AN1" s="926"/>
      <c r="AO1" s="926"/>
      <c r="AP1" s="926"/>
      <c r="AQ1" s="926"/>
      <c r="AR1" s="926"/>
      <c r="AS1" s="926"/>
      <c r="AT1" s="926"/>
      <c r="AU1" s="926"/>
      <c r="AV1" s="926"/>
      <c r="AW1" s="926"/>
      <c r="AX1" s="926"/>
      <c r="AY1" s="926"/>
      <c r="AZ1" s="926"/>
      <c r="BA1" s="926"/>
      <c r="BB1" s="926"/>
      <c r="BC1" s="926"/>
      <c r="BD1" s="926"/>
      <c r="BE1" s="926"/>
    </row>
    <row r="2" spans="1:59" ht="23.25" x14ac:dyDescent="0.2">
      <c r="A2" s="927" t="s">
        <v>172</v>
      </c>
      <c r="B2" s="927"/>
      <c r="C2" s="927"/>
      <c r="D2" s="927"/>
      <c r="E2" s="927"/>
      <c r="F2" s="927"/>
      <c r="G2" s="927"/>
      <c r="H2" s="927"/>
      <c r="I2" s="927"/>
      <c r="J2" s="927"/>
      <c r="K2" s="927"/>
      <c r="L2" s="927"/>
      <c r="M2" s="927"/>
      <c r="N2" s="927"/>
      <c r="O2" s="927"/>
      <c r="P2" s="927"/>
      <c r="Q2" s="927"/>
      <c r="R2" s="927"/>
      <c r="S2" s="927"/>
      <c r="T2" s="927"/>
      <c r="U2" s="927"/>
      <c r="V2" s="927"/>
      <c r="W2" s="927"/>
      <c r="X2" s="927"/>
      <c r="Y2" s="927"/>
      <c r="Z2" s="927"/>
      <c r="AA2" s="927"/>
      <c r="AB2" s="927"/>
      <c r="AC2" s="927"/>
      <c r="AD2" s="927"/>
      <c r="AE2" s="927"/>
      <c r="AF2" s="927"/>
      <c r="AG2" s="927"/>
      <c r="AH2" s="927"/>
      <c r="AI2" s="927"/>
      <c r="AJ2" s="927"/>
      <c r="AK2" s="927"/>
      <c r="AL2" s="927"/>
      <c r="AM2" s="927"/>
      <c r="AN2" s="927"/>
      <c r="AO2" s="927"/>
      <c r="AP2" s="927"/>
      <c r="AQ2" s="927"/>
      <c r="AR2" s="927"/>
      <c r="AS2" s="927"/>
      <c r="AT2" s="927"/>
      <c r="AU2" s="927"/>
      <c r="AV2" s="927"/>
      <c r="AW2" s="927"/>
      <c r="AX2" s="927"/>
      <c r="AY2" s="927"/>
      <c r="AZ2" s="927"/>
      <c r="BA2" s="927"/>
      <c r="BB2" s="927"/>
      <c r="BC2" s="927"/>
      <c r="BD2" s="927"/>
      <c r="BE2" s="927"/>
    </row>
    <row r="3" spans="1:59" ht="21.95" customHeight="1" x14ac:dyDescent="0.2">
      <c r="A3" s="927" t="s">
        <v>679</v>
      </c>
      <c r="B3" s="927"/>
      <c r="C3" s="927"/>
      <c r="D3" s="927"/>
      <c r="E3" s="927"/>
      <c r="F3" s="927"/>
      <c r="G3" s="927"/>
      <c r="H3" s="927"/>
      <c r="I3" s="927"/>
      <c r="J3" s="927"/>
      <c r="K3" s="927"/>
      <c r="L3" s="927"/>
      <c r="M3" s="927"/>
      <c r="N3" s="927"/>
      <c r="O3" s="927"/>
      <c r="P3" s="927"/>
      <c r="Q3" s="927"/>
      <c r="R3" s="927"/>
      <c r="S3" s="927"/>
      <c r="T3" s="927"/>
      <c r="U3" s="927"/>
      <c r="V3" s="927"/>
      <c r="W3" s="927"/>
      <c r="X3" s="927"/>
      <c r="Y3" s="927"/>
      <c r="Z3" s="927"/>
      <c r="AA3" s="927"/>
      <c r="AB3" s="927"/>
      <c r="AC3" s="927"/>
      <c r="AD3" s="927"/>
      <c r="AE3" s="927"/>
      <c r="AF3" s="927"/>
      <c r="AG3" s="927"/>
      <c r="AH3" s="927"/>
      <c r="AI3" s="927"/>
      <c r="AJ3" s="927"/>
      <c r="AK3" s="927"/>
      <c r="AL3" s="927"/>
      <c r="AM3" s="927"/>
      <c r="AN3" s="927"/>
      <c r="AO3" s="927"/>
      <c r="AP3" s="927"/>
      <c r="AQ3" s="927"/>
      <c r="AR3" s="927"/>
      <c r="AS3" s="927"/>
      <c r="AT3" s="927"/>
      <c r="AU3" s="927"/>
      <c r="AV3" s="927"/>
      <c r="AW3" s="927"/>
      <c r="AX3" s="927"/>
      <c r="AY3" s="927"/>
      <c r="AZ3" s="927"/>
      <c r="BA3" s="927"/>
      <c r="BB3" s="927"/>
      <c r="BC3" s="927"/>
      <c r="BD3" s="927"/>
      <c r="BE3" s="927"/>
    </row>
    <row r="4" spans="1:59" ht="21.95" customHeight="1" thickBot="1" x14ac:dyDescent="0.25">
      <c r="A4" s="926" t="s">
        <v>346</v>
      </c>
      <c r="B4" s="926"/>
      <c r="C4" s="926"/>
      <c r="D4" s="926"/>
      <c r="E4" s="926"/>
      <c r="F4" s="926"/>
      <c r="G4" s="926"/>
      <c r="H4" s="926"/>
      <c r="I4" s="926"/>
      <c r="J4" s="926"/>
      <c r="K4" s="926"/>
      <c r="L4" s="926"/>
      <c r="M4" s="926"/>
      <c r="N4" s="926"/>
      <c r="O4" s="926"/>
      <c r="P4" s="926"/>
      <c r="Q4" s="926"/>
      <c r="R4" s="926"/>
      <c r="S4" s="926"/>
      <c r="T4" s="926"/>
      <c r="U4" s="926"/>
      <c r="V4" s="926"/>
      <c r="W4" s="926"/>
      <c r="X4" s="926"/>
      <c r="Y4" s="926"/>
      <c r="Z4" s="926"/>
      <c r="AA4" s="926"/>
      <c r="AB4" s="926"/>
      <c r="AC4" s="926"/>
      <c r="AD4" s="926"/>
      <c r="AE4" s="926"/>
      <c r="AF4" s="926"/>
      <c r="AG4" s="926"/>
      <c r="AH4" s="926"/>
      <c r="AI4" s="926"/>
      <c r="AJ4" s="926"/>
      <c r="AK4" s="926"/>
      <c r="AL4" s="926"/>
      <c r="AM4" s="926"/>
      <c r="AN4" s="926"/>
      <c r="AO4" s="926"/>
      <c r="AP4" s="926"/>
      <c r="AQ4" s="926"/>
      <c r="AR4" s="926"/>
      <c r="AS4" s="926"/>
      <c r="AT4" s="926"/>
      <c r="AU4" s="926"/>
      <c r="AV4" s="926"/>
      <c r="AW4" s="926"/>
      <c r="AX4" s="926"/>
      <c r="AY4" s="926"/>
      <c r="AZ4" s="926"/>
      <c r="BA4" s="926"/>
      <c r="BB4" s="926"/>
      <c r="BC4" s="926"/>
      <c r="BD4" s="926"/>
      <c r="BE4" s="926"/>
    </row>
    <row r="5" spans="1:59" ht="15.75" customHeight="1" thickTop="1" thickBot="1" x14ac:dyDescent="0.25">
      <c r="A5" s="928" t="s">
        <v>1</v>
      </c>
      <c r="B5" s="929" t="s">
        <v>2</v>
      </c>
      <c r="C5" s="930" t="s">
        <v>3</v>
      </c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932" t="s">
        <v>4</v>
      </c>
      <c r="Q5" s="932"/>
      <c r="R5" s="932"/>
      <c r="S5" s="932"/>
      <c r="T5" s="932"/>
      <c r="U5" s="932"/>
      <c r="V5" s="932"/>
      <c r="W5" s="932"/>
      <c r="X5" s="932"/>
      <c r="Y5" s="932"/>
      <c r="Z5" s="932"/>
      <c r="AA5" s="932"/>
      <c r="AB5" s="932"/>
      <c r="AC5" s="932"/>
      <c r="AD5" s="932"/>
      <c r="AE5" s="932"/>
      <c r="AF5" s="932"/>
      <c r="AG5" s="932"/>
      <c r="AH5" s="932"/>
      <c r="AI5" s="932"/>
      <c r="AJ5" s="932"/>
      <c r="AK5" s="932"/>
      <c r="AL5" s="932"/>
      <c r="AM5" s="932"/>
      <c r="AN5" s="932"/>
      <c r="AO5" s="932"/>
      <c r="AP5" s="932"/>
      <c r="AQ5" s="932"/>
      <c r="AR5" s="932"/>
      <c r="AS5" s="932"/>
      <c r="AT5" s="932"/>
      <c r="AU5" s="932"/>
      <c r="AV5" s="932"/>
      <c r="AW5" s="932"/>
      <c r="AX5" s="932"/>
      <c r="AY5" s="932"/>
      <c r="AZ5" s="938" t="s">
        <v>5</v>
      </c>
      <c r="BA5" s="938"/>
      <c r="BB5" s="938"/>
      <c r="BC5" s="938"/>
      <c r="BD5" s="938"/>
      <c r="BE5" s="938"/>
      <c r="BF5" s="934" t="s">
        <v>51</v>
      </c>
      <c r="BG5" s="936" t="s">
        <v>52</v>
      </c>
    </row>
    <row r="6" spans="1:59" ht="15.75" customHeight="1" thickTop="1" thickBot="1" x14ac:dyDescent="0.25">
      <c r="A6" s="928"/>
      <c r="B6" s="929"/>
      <c r="C6" s="930"/>
      <c r="D6" s="915" t="s">
        <v>6</v>
      </c>
      <c r="E6" s="915"/>
      <c r="F6" s="915"/>
      <c r="G6" s="915"/>
      <c r="H6" s="915"/>
      <c r="I6" s="915"/>
      <c r="J6" s="914" t="s">
        <v>7</v>
      </c>
      <c r="K6" s="914"/>
      <c r="L6" s="914"/>
      <c r="M6" s="914"/>
      <c r="N6" s="914"/>
      <c r="O6" s="914"/>
      <c r="P6" s="915" t="s">
        <v>8</v>
      </c>
      <c r="Q6" s="915"/>
      <c r="R6" s="915"/>
      <c r="S6" s="915"/>
      <c r="T6" s="915"/>
      <c r="U6" s="915"/>
      <c r="V6" s="914" t="s">
        <v>9</v>
      </c>
      <c r="W6" s="914"/>
      <c r="X6" s="914"/>
      <c r="Y6" s="914"/>
      <c r="Z6" s="914"/>
      <c r="AA6" s="914"/>
      <c r="AB6" s="915" t="s">
        <v>10</v>
      </c>
      <c r="AC6" s="915"/>
      <c r="AD6" s="915"/>
      <c r="AE6" s="915"/>
      <c r="AF6" s="915"/>
      <c r="AG6" s="915"/>
      <c r="AH6" s="931" t="s">
        <v>11</v>
      </c>
      <c r="AI6" s="931"/>
      <c r="AJ6" s="931"/>
      <c r="AK6" s="931"/>
      <c r="AL6" s="931"/>
      <c r="AM6" s="931"/>
      <c r="AN6" s="915" t="s">
        <v>37</v>
      </c>
      <c r="AO6" s="915"/>
      <c r="AP6" s="915"/>
      <c r="AQ6" s="915"/>
      <c r="AR6" s="915"/>
      <c r="AS6" s="915"/>
      <c r="AT6" s="914" t="s">
        <v>38</v>
      </c>
      <c r="AU6" s="914"/>
      <c r="AV6" s="914"/>
      <c r="AW6" s="914"/>
      <c r="AX6" s="914"/>
      <c r="AY6" s="914"/>
      <c r="AZ6" s="938"/>
      <c r="BA6" s="938"/>
      <c r="BB6" s="938"/>
      <c r="BC6" s="938"/>
      <c r="BD6" s="938"/>
      <c r="BE6" s="938"/>
      <c r="BF6" s="935"/>
      <c r="BG6" s="937"/>
    </row>
    <row r="7" spans="1:59" ht="15.75" customHeight="1" thickTop="1" thickBot="1" x14ac:dyDescent="0.25">
      <c r="A7" s="928"/>
      <c r="B7" s="929"/>
      <c r="C7" s="930"/>
      <c r="D7" s="918" t="s">
        <v>12</v>
      </c>
      <c r="E7" s="918"/>
      <c r="F7" s="919" t="s">
        <v>13</v>
      </c>
      <c r="G7" s="919"/>
      <c r="H7" s="916" t="s">
        <v>14</v>
      </c>
      <c r="I7" s="917" t="s">
        <v>49</v>
      </c>
      <c r="J7" s="918" t="s">
        <v>12</v>
      </c>
      <c r="K7" s="918"/>
      <c r="L7" s="919" t="s">
        <v>13</v>
      </c>
      <c r="M7" s="919"/>
      <c r="N7" s="916" t="s">
        <v>14</v>
      </c>
      <c r="O7" s="920" t="s">
        <v>50</v>
      </c>
      <c r="P7" s="918" t="s">
        <v>12</v>
      </c>
      <c r="Q7" s="918"/>
      <c r="R7" s="919" t="s">
        <v>13</v>
      </c>
      <c r="S7" s="919"/>
      <c r="T7" s="916" t="s">
        <v>14</v>
      </c>
      <c r="U7" s="920" t="s">
        <v>50</v>
      </c>
      <c r="V7" s="918" t="s">
        <v>12</v>
      </c>
      <c r="W7" s="918"/>
      <c r="X7" s="919" t="s">
        <v>13</v>
      </c>
      <c r="Y7" s="919"/>
      <c r="Z7" s="916" t="s">
        <v>14</v>
      </c>
      <c r="AA7" s="917" t="s">
        <v>50</v>
      </c>
      <c r="AB7" s="918" t="s">
        <v>12</v>
      </c>
      <c r="AC7" s="918"/>
      <c r="AD7" s="919" t="s">
        <v>13</v>
      </c>
      <c r="AE7" s="919"/>
      <c r="AF7" s="916" t="s">
        <v>14</v>
      </c>
      <c r="AG7" s="917" t="s">
        <v>50</v>
      </c>
      <c r="AH7" s="918" t="s">
        <v>12</v>
      </c>
      <c r="AI7" s="918"/>
      <c r="AJ7" s="919" t="s">
        <v>13</v>
      </c>
      <c r="AK7" s="919"/>
      <c r="AL7" s="916" t="s">
        <v>14</v>
      </c>
      <c r="AM7" s="917" t="s">
        <v>50</v>
      </c>
      <c r="AN7" s="918" t="s">
        <v>12</v>
      </c>
      <c r="AO7" s="918"/>
      <c r="AP7" s="919" t="s">
        <v>13</v>
      </c>
      <c r="AQ7" s="919"/>
      <c r="AR7" s="916" t="s">
        <v>14</v>
      </c>
      <c r="AS7" s="917" t="s">
        <v>50</v>
      </c>
      <c r="AT7" s="918" t="s">
        <v>12</v>
      </c>
      <c r="AU7" s="918"/>
      <c r="AV7" s="919" t="s">
        <v>13</v>
      </c>
      <c r="AW7" s="919"/>
      <c r="AX7" s="916" t="s">
        <v>14</v>
      </c>
      <c r="AY7" s="917" t="s">
        <v>49</v>
      </c>
      <c r="AZ7" s="918" t="s">
        <v>12</v>
      </c>
      <c r="BA7" s="918"/>
      <c r="BB7" s="919" t="s">
        <v>13</v>
      </c>
      <c r="BC7" s="919"/>
      <c r="BD7" s="916" t="s">
        <v>14</v>
      </c>
      <c r="BE7" s="939" t="s">
        <v>47</v>
      </c>
      <c r="BF7" s="935"/>
      <c r="BG7" s="937"/>
    </row>
    <row r="8" spans="1:59" ht="80.099999999999994" customHeight="1" thickTop="1" thickBot="1" x14ac:dyDescent="0.25">
      <c r="A8" s="928"/>
      <c r="B8" s="929"/>
      <c r="C8" s="930"/>
      <c r="D8" s="185" t="s">
        <v>27</v>
      </c>
      <c r="E8" s="186" t="s">
        <v>28</v>
      </c>
      <c r="F8" s="187" t="s">
        <v>27</v>
      </c>
      <c r="G8" s="186" t="s">
        <v>28</v>
      </c>
      <c r="H8" s="916"/>
      <c r="I8" s="917"/>
      <c r="J8" s="185" t="s">
        <v>27</v>
      </c>
      <c r="K8" s="186" t="s">
        <v>28</v>
      </c>
      <c r="L8" s="187" t="s">
        <v>27</v>
      </c>
      <c r="M8" s="186" t="s">
        <v>28</v>
      </c>
      <c r="N8" s="916"/>
      <c r="O8" s="921"/>
      <c r="P8" s="185" t="s">
        <v>27</v>
      </c>
      <c r="Q8" s="186" t="s">
        <v>28</v>
      </c>
      <c r="R8" s="187" t="s">
        <v>27</v>
      </c>
      <c r="S8" s="186" t="s">
        <v>28</v>
      </c>
      <c r="T8" s="916"/>
      <c r="U8" s="921"/>
      <c r="V8" s="185" t="s">
        <v>27</v>
      </c>
      <c r="W8" s="186" t="s">
        <v>28</v>
      </c>
      <c r="X8" s="187" t="s">
        <v>27</v>
      </c>
      <c r="Y8" s="186" t="s">
        <v>28</v>
      </c>
      <c r="Z8" s="916"/>
      <c r="AA8" s="917"/>
      <c r="AB8" s="185" t="s">
        <v>27</v>
      </c>
      <c r="AC8" s="186" t="s">
        <v>28</v>
      </c>
      <c r="AD8" s="187" t="s">
        <v>27</v>
      </c>
      <c r="AE8" s="186" t="s">
        <v>28</v>
      </c>
      <c r="AF8" s="916"/>
      <c r="AG8" s="917"/>
      <c r="AH8" s="185" t="s">
        <v>27</v>
      </c>
      <c r="AI8" s="186" t="s">
        <v>28</v>
      </c>
      <c r="AJ8" s="187" t="s">
        <v>27</v>
      </c>
      <c r="AK8" s="186" t="s">
        <v>28</v>
      </c>
      <c r="AL8" s="916"/>
      <c r="AM8" s="917"/>
      <c r="AN8" s="185" t="s">
        <v>27</v>
      </c>
      <c r="AO8" s="186" t="s">
        <v>28</v>
      </c>
      <c r="AP8" s="187" t="s">
        <v>27</v>
      </c>
      <c r="AQ8" s="186" t="s">
        <v>28</v>
      </c>
      <c r="AR8" s="916"/>
      <c r="AS8" s="917"/>
      <c r="AT8" s="185" t="s">
        <v>27</v>
      </c>
      <c r="AU8" s="186" t="s">
        <v>28</v>
      </c>
      <c r="AV8" s="187" t="s">
        <v>27</v>
      </c>
      <c r="AW8" s="186" t="s">
        <v>28</v>
      </c>
      <c r="AX8" s="916"/>
      <c r="AY8" s="917"/>
      <c r="AZ8" s="185" t="s">
        <v>27</v>
      </c>
      <c r="BA8" s="186" t="s">
        <v>28</v>
      </c>
      <c r="BB8" s="187" t="s">
        <v>27</v>
      </c>
      <c r="BC8" s="186" t="s">
        <v>28</v>
      </c>
      <c r="BD8" s="916"/>
      <c r="BE8" s="939"/>
      <c r="BF8" s="935"/>
      <c r="BG8" s="937"/>
    </row>
    <row r="9" spans="1:59" s="11" customFormat="1" ht="15.75" customHeight="1" x14ac:dyDescent="0.25">
      <c r="A9" s="2"/>
      <c r="B9" s="3"/>
      <c r="C9" s="4" t="s">
        <v>55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933"/>
      <c r="Q9" s="933"/>
      <c r="R9" s="933"/>
      <c r="S9" s="933"/>
      <c r="T9" s="933"/>
      <c r="U9" s="933"/>
      <c r="V9" s="933"/>
      <c r="W9" s="933"/>
      <c r="X9" s="933"/>
      <c r="Y9" s="933"/>
      <c r="Z9" s="933"/>
      <c r="AA9" s="933"/>
      <c r="AB9" s="933"/>
      <c r="AC9" s="933"/>
      <c r="AD9" s="933"/>
      <c r="AE9" s="933"/>
      <c r="AF9" s="933"/>
      <c r="AG9" s="933"/>
      <c r="AH9" s="933"/>
      <c r="AI9" s="933"/>
      <c r="AJ9" s="933"/>
      <c r="AK9" s="933"/>
      <c r="AL9" s="933"/>
      <c r="AM9" s="933"/>
      <c r="AN9" s="933"/>
      <c r="AO9" s="933"/>
      <c r="AP9" s="933"/>
      <c r="AQ9" s="933"/>
      <c r="AR9" s="933"/>
      <c r="AS9" s="933"/>
      <c r="AT9" s="933"/>
      <c r="AU9" s="933"/>
      <c r="AV9" s="933"/>
      <c r="AW9" s="933"/>
      <c r="AX9" s="933"/>
      <c r="AY9" s="933"/>
      <c r="AZ9" s="6"/>
      <c r="BA9" s="7" t="str">
        <f>IF(AZ9=0,"",AZ9)</f>
        <v/>
      </c>
      <c r="BB9" s="7"/>
      <c r="BC9" s="7"/>
      <c r="BD9" s="7"/>
      <c r="BE9" s="8"/>
      <c r="BF9" s="9"/>
      <c r="BG9" s="10"/>
    </row>
    <row r="10" spans="1:59" s="27" customFormat="1" ht="15.75" customHeight="1" x14ac:dyDescent="0.2">
      <c r="A10" s="12" t="s">
        <v>67</v>
      </c>
      <c r="B10" s="13" t="s">
        <v>15</v>
      </c>
      <c r="C10" s="14" t="s">
        <v>68</v>
      </c>
      <c r="D10" s="15">
        <v>2</v>
      </c>
      <c r="E10" s="16">
        <v>36</v>
      </c>
      <c r="F10" s="15">
        <v>2</v>
      </c>
      <c r="G10" s="16">
        <v>24</v>
      </c>
      <c r="H10" s="15">
        <v>2</v>
      </c>
      <c r="I10" s="17" t="s">
        <v>352</v>
      </c>
      <c r="J10" s="18"/>
      <c r="K10" s="16" t="str">
        <f t="shared" ref="K10:K16" si="0">IF(J10*15=0,"",J10*15)</f>
        <v/>
      </c>
      <c r="L10" s="19"/>
      <c r="M10" s="16" t="str">
        <f t="shared" ref="M10:M15" si="1">IF(L10*15=0,"",L10*15)</f>
        <v/>
      </c>
      <c r="N10" s="19"/>
      <c r="O10" s="20"/>
      <c r="P10" s="19"/>
      <c r="Q10" s="16"/>
      <c r="R10" s="19"/>
      <c r="S10" s="16"/>
      <c r="T10" s="19"/>
      <c r="U10" s="21"/>
      <c r="V10" s="18"/>
      <c r="W10" s="16" t="str">
        <f t="shared" ref="W10:W16" si="2">IF(V10*15=0,"",V10*15)</f>
        <v/>
      </c>
      <c r="X10" s="19"/>
      <c r="Y10" s="16" t="str">
        <f t="shared" ref="Y10:Y16" si="3">IF(X10*15=0,"",X10*15)</f>
        <v/>
      </c>
      <c r="Z10" s="19"/>
      <c r="AA10" s="20"/>
      <c r="AB10" s="19"/>
      <c r="AC10" s="16" t="str">
        <f t="shared" ref="AC10:AC16" si="4">IF(AB10*15=0,"",AB10*15)</f>
        <v/>
      </c>
      <c r="AD10" s="19"/>
      <c r="AE10" s="16" t="str">
        <f t="shared" ref="AE10:AE16" si="5">IF(AD10*15=0,"",AD10*15)</f>
        <v/>
      </c>
      <c r="AF10" s="19"/>
      <c r="AG10" s="21"/>
      <c r="AH10" s="18"/>
      <c r="AI10" s="16" t="str">
        <f t="shared" ref="AI10:AI16" si="6">IF(AH10*15=0,"",AH10*15)</f>
        <v/>
      </c>
      <c r="AJ10" s="19"/>
      <c r="AK10" s="16" t="str">
        <f t="shared" ref="AK10:AK16" si="7">IF(AJ10*15=0,"",AJ10*15)</f>
        <v/>
      </c>
      <c r="AL10" s="19"/>
      <c r="AM10" s="20"/>
      <c r="AN10" s="18"/>
      <c r="AO10" s="16" t="str">
        <f t="shared" ref="AO10:AO16" si="8">IF(AN10*15=0,"",AN10*15)</f>
        <v/>
      </c>
      <c r="AP10" s="22"/>
      <c r="AQ10" s="16" t="str">
        <f t="shared" ref="AQ10:AQ16" si="9">IF(AP10*15=0,"",AP10*15)</f>
        <v/>
      </c>
      <c r="AR10" s="22"/>
      <c r="AS10" s="23"/>
      <c r="AT10" s="19"/>
      <c r="AU10" s="16" t="str">
        <f t="shared" ref="AU10:AU16" si="10">IF(AT10*15=0,"",AT10*15)</f>
        <v/>
      </c>
      <c r="AV10" s="19"/>
      <c r="AW10" s="16" t="str">
        <f t="shared" ref="AW10:AW16" si="11">IF(AV10*15=0,"",AV10*15)</f>
        <v/>
      </c>
      <c r="AX10" s="19"/>
      <c r="AY10" s="19"/>
      <c r="AZ10" s="24">
        <f t="shared" ref="AZ10:AZ21" si="12">IF(D10+J10+P10+V10+AB10+AH10+AN10+AT10=0,"",D10+J10+P10+V10+AB10+AH10+AN10+AT10)</f>
        <v>2</v>
      </c>
      <c r="BA10" s="16">
        <v>36</v>
      </c>
      <c r="BB10" s="25">
        <f t="shared" ref="BB10:BB21" si="13">IF(F10+L10+R10+X10+AD10+AJ10+AP10+AV10=0,"",F10+L10+R10+X10+AD10+AJ10+AP10+AV10)</f>
        <v>2</v>
      </c>
      <c r="BC10" s="16">
        <v>24</v>
      </c>
      <c r="BD10" s="25">
        <f t="shared" ref="BD10:BD21" si="14">IF(N10+H10+T10+Z10+AF10+AL10+AR10+AX10=0,"",N10+H10+T10+Z10+AF10+AL10+AR10+AX10)</f>
        <v>2</v>
      </c>
      <c r="BE10" s="26">
        <f t="shared" ref="BE10:BE21" si="15">IF(D10+F10+L10+J10+P10+R10+V10+X10+AB10+AD10+AH10+AJ10+AN10+AP10+AT10+AV10=0,"",D10+F10+L10+J10+P10+R10+V10+X10+AB10+AD10+AH10+AJ10+AN10+AP10+AT10+AV10)</f>
        <v>4</v>
      </c>
      <c r="BF10" s="40" t="s">
        <v>460</v>
      </c>
      <c r="BG10" s="41" t="s">
        <v>456</v>
      </c>
    </row>
    <row r="11" spans="1:59" s="27" customFormat="1" ht="15.75" customHeight="1" x14ac:dyDescent="0.2">
      <c r="A11" s="12" t="s">
        <v>69</v>
      </c>
      <c r="B11" s="13" t="s">
        <v>15</v>
      </c>
      <c r="C11" s="14" t="s">
        <v>70</v>
      </c>
      <c r="D11" s="15">
        <v>1</v>
      </c>
      <c r="E11" s="16">
        <v>16</v>
      </c>
      <c r="F11" s="15">
        <v>2</v>
      </c>
      <c r="G11" s="16">
        <v>36</v>
      </c>
      <c r="H11" s="15">
        <v>2</v>
      </c>
      <c r="I11" s="17" t="s">
        <v>353</v>
      </c>
      <c r="J11" s="18"/>
      <c r="K11" s="16" t="str">
        <f t="shared" si="0"/>
        <v/>
      </c>
      <c r="L11" s="19"/>
      <c r="M11" s="16" t="str">
        <f t="shared" si="1"/>
        <v/>
      </c>
      <c r="N11" s="19"/>
      <c r="O11" s="20"/>
      <c r="P11" s="19"/>
      <c r="Q11" s="16"/>
      <c r="R11" s="19"/>
      <c r="S11" s="16"/>
      <c r="T11" s="19"/>
      <c r="U11" s="21"/>
      <c r="V11" s="18"/>
      <c r="W11" s="16" t="str">
        <f t="shared" si="2"/>
        <v/>
      </c>
      <c r="X11" s="19"/>
      <c r="Y11" s="16" t="str">
        <f t="shared" si="3"/>
        <v/>
      </c>
      <c r="Z11" s="19"/>
      <c r="AA11" s="20"/>
      <c r="AB11" s="19"/>
      <c r="AC11" s="16" t="str">
        <f t="shared" si="4"/>
        <v/>
      </c>
      <c r="AD11" s="19"/>
      <c r="AE11" s="16" t="str">
        <f t="shared" si="5"/>
        <v/>
      </c>
      <c r="AF11" s="19"/>
      <c r="AG11" s="21"/>
      <c r="AH11" s="18"/>
      <c r="AI11" s="16" t="str">
        <f t="shared" si="6"/>
        <v/>
      </c>
      <c r="AJ11" s="19"/>
      <c r="AK11" s="16" t="str">
        <f t="shared" si="7"/>
        <v/>
      </c>
      <c r="AL11" s="19"/>
      <c r="AM11" s="20"/>
      <c r="AN11" s="18"/>
      <c r="AO11" s="16" t="str">
        <f t="shared" si="8"/>
        <v/>
      </c>
      <c r="AP11" s="22"/>
      <c r="AQ11" s="16" t="str">
        <f t="shared" si="9"/>
        <v/>
      </c>
      <c r="AR11" s="22"/>
      <c r="AS11" s="23"/>
      <c r="AT11" s="19"/>
      <c r="AU11" s="16" t="str">
        <f t="shared" si="10"/>
        <v/>
      </c>
      <c r="AV11" s="19"/>
      <c r="AW11" s="16" t="str">
        <f t="shared" si="11"/>
        <v/>
      </c>
      <c r="AX11" s="19"/>
      <c r="AY11" s="19"/>
      <c r="AZ11" s="24">
        <f t="shared" si="12"/>
        <v>1</v>
      </c>
      <c r="BA11" s="16">
        <v>16</v>
      </c>
      <c r="BB11" s="25">
        <f t="shared" si="13"/>
        <v>2</v>
      </c>
      <c r="BC11" s="16">
        <v>36</v>
      </c>
      <c r="BD11" s="25">
        <f t="shared" si="14"/>
        <v>2</v>
      </c>
      <c r="BE11" s="26">
        <f t="shared" si="15"/>
        <v>3</v>
      </c>
      <c r="BF11" s="40" t="s">
        <v>460</v>
      </c>
      <c r="BG11" s="41" t="s">
        <v>457</v>
      </c>
    </row>
    <row r="12" spans="1:59" s="27" customFormat="1" ht="15.75" customHeight="1" x14ac:dyDescent="0.2">
      <c r="A12" s="12" t="s">
        <v>71</v>
      </c>
      <c r="B12" s="13" t="s">
        <v>15</v>
      </c>
      <c r="C12" s="14" t="s">
        <v>72</v>
      </c>
      <c r="D12" s="15"/>
      <c r="E12" s="16" t="str">
        <f t="shared" ref="E12:E18" si="16">IF(D12*15=0,"",D12*15)</f>
        <v/>
      </c>
      <c r="F12" s="15">
        <v>4</v>
      </c>
      <c r="G12" s="16">
        <v>54</v>
      </c>
      <c r="H12" s="15">
        <v>2</v>
      </c>
      <c r="I12" s="17" t="s">
        <v>353</v>
      </c>
      <c r="J12" s="18"/>
      <c r="K12" s="16" t="str">
        <f t="shared" si="0"/>
        <v/>
      </c>
      <c r="L12" s="19"/>
      <c r="M12" s="16" t="str">
        <f t="shared" si="1"/>
        <v/>
      </c>
      <c r="N12" s="19"/>
      <c r="O12" s="20"/>
      <c r="P12" s="19"/>
      <c r="Q12" s="16"/>
      <c r="R12" s="19"/>
      <c r="S12" s="16"/>
      <c r="T12" s="19"/>
      <c r="U12" s="21"/>
      <c r="V12" s="18"/>
      <c r="W12" s="16" t="str">
        <f t="shared" si="2"/>
        <v/>
      </c>
      <c r="X12" s="19"/>
      <c r="Y12" s="16" t="str">
        <f t="shared" si="3"/>
        <v/>
      </c>
      <c r="Z12" s="19"/>
      <c r="AA12" s="20"/>
      <c r="AB12" s="19"/>
      <c r="AC12" s="16" t="str">
        <f t="shared" si="4"/>
        <v/>
      </c>
      <c r="AD12" s="19"/>
      <c r="AE12" s="16" t="str">
        <f t="shared" si="5"/>
        <v/>
      </c>
      <c r="AF12" s="19"/>
      <c r="AG12" s="21"/>
      <c r="AH12" s="18"/>
      <c r="AI12" s="16" t="str">
        <f t="shared" si="6"/>
        <v/>
      </c>
      <c r="AJ12" s="19"/>
      <c r="AK12" s="16" t="str">
        <f t="shared" si="7"/>
        <v/>
      </c>
      <c r="AL12" s="19"/>
      <c r="AM12" s="20"/>
      <c r="AN12" s="18"/>
      <c r="AO12" s="16" t="str">
        <f t="shared" si="8"/>
        <v/>
      </c>
      <c r="AP12" s="22"/>
      <c r="AQ12" s="16" t="str">
        <f t="shared" si="9"/>
        <v/>
      </c>
      <c r="AR12" s="22"/>
      <c r="AS12" s="23"/>
      <c r="AT12" s="19"/>
      <c r="AU12" s="16" t="str">
        <f t="shared" si="10"/>
        <v/>
      </c>
      <c r="AV12" s="19"/>
      <c r="AW12" s="16" t="str">
        <f t="shared" si="11"/>
        <v/>
      </c>
      <c r="AX12" s="19"/>
      <c r="AY12" s="19"/>
      <c r="AZ12" s="24" t="str">
        <f t="shared" si="12"/>
        <v/>
      </c>
      <c r="BA12" s="16" t="str">
        <f t="shared" ref="BA12:BA21" si="17">IF((D12+J12+P12+V12+AB12+AH12+AN12+AT12)*14=0,"",(D12+J12+P12+V12+AB12+AH12+AN12+AT12)*14)</f>
        <v/>
      </c>
      <c r="BB12" s="25">
        <f t="shared" si="13"/>
        <v>4</v>
      </c>
      <c r="BC12" s="16">
        <v>54</v>
      </c>
      <c r="BD12" s="25">
        <f t="shared" si="14"/>
        <v>2</v>
      </c>
      <c r="BE12" s="26">
        <f t="shared" si="15"/>
        <v>4</v>
      </c>
      <c r="BF12" s="40" t="s">
        <v>459</v>
      </c>
      <c r="BG12" s="41" t="s">
        <v>458</v>
      </c>
    </row>
    <row r="13" spans="1:59" s="27" customFormat="1" ht="15.75" customHeight="1" x14ac:dyDescent="0.2">
      <c r="A13" s="12" t="s">
        <v>73</v>
      </c>
      <c r="B13" s="13" t="s">
        <v>15</v>
      </c>
      <c r="C13" s="14" t="s">
        <v>74</v>
      </c>
      <c r="D13" s="15">
        <v>3</v>
      </c>
      <c r="E13" s="16">
        <v>30</v>
      </c>
      <c r="F13" s="15">
        <v>1</v>
      </c>
      <c r="G13" s="16">
        <v>10</v>
      </c>
      <c r="H13" s="15">
        <v>2</v>
      </c>
      <c r="I13" s="17" t="s">
        <v>15</v>
      </c>
      <c r="J13" s="18"/>
      <c r="K13" s="16" t="str">
        <f t="shared" si="0"/>
        <v/>
      </c>
      <c r="L13" s="19"/>
      <c r="M13" s="16" t="str">
        <f t="shared" si="1"/>
        <v/>
      </c>
      <c r="N13" s="19"/>
      <c r="O13" s="20"/>
      <c r="P13" s="19"/>
      <c r="Q13" s="16"/>
      <c r="R13" s="19"/>
      <c r="S13" s="16"/>
      <c r="T13" s="19"/>
      <c r="U13" s="21"/>
      <c r="V13" s="18"/>
      <c r="W13" s="16" t="str">
        <f t="shared" si="2"/>
        <v/>
      </c>
      <c r="X13" s="19"/>
      <c r="Y13" s="16" t="str">
        <f t="shared" si="3"/>
        <v/>
      </c>
      <c r="Z13" s="19"/>
      <c r="AA13" s="20"/>
      <c r="AB13" s="18"/>
      <c r="AC13" s="16" t="str">
        <f t="shared" si="4"/>
        <v/>
      </c>
      <c r="AD13" s="19"/>
      <c r="AE13" s="16" t="str">
        <f t="shared" si="5"/>
        <v/>
      </c>
      <c r="AF13" s="19"/>
      <c r="AG13" s="20"/>
      <c r="AH13" s="18"/>
      <c r="AI13" s="16" t="str">
        <f t="shared" si="6"/>
        <v/>
      </c>
      <c r="AJ13" s="19"/>
      <c r="AK13" s="16" t="str">
        <f t="shared" si="7"/>
        <v/>
      </c>
      <c r="AL13" s="19"/>
      <c r="AM13" s="20"/>
      <c r="AN13" s="18"/>
      <c r="AO13" s="16" t="str">
        <f t="shared" si="8"/>
        <v/>
      </c>
      <c r="AP13" s="19"/>
      <c r="AQ13" s="16" t="str">
        <f t="shared" si="9"/>
        <v/>
      </c>
      <c r="AR13" s="19"/>
      <c r="AS13" s="20"/>
      <c r="AT13" s="19"/>
      <c r="AU13" s="16" t="str">
        <f t="shared" si="10"/>
        <v/>
      </c>
      <c r="AV13" s="19"/>
      <c r="AW13" s="16" t="str">
        <f t="shared" si="11"/>
        <v/>
      </c>
      <c r="AX13" s="19"/>
      <c r="AY13" s="19"/>
      <c r="AZ13" s="24">
        <f t="shared" si="12"/>
        <v>3</v>
      </c>
      <c r="BA13" s="16">
        <v>30</v>
      </c>
      <c r="BB13" s="25">
        <f t="shared" si="13"/>
        <v>1</v>
      </c>
      <c r="BC13" s="16">
        <v>10</v>
      </c>
      <c r="BD13" s="25">
        <f t="shared" si="14"/>
        <v>2</v>
      </c>
      <c r="BE13" s="26">
        <f t="shared" si="15"/>
        <v>4</v>
      </c>
      <c r="BF13" s="40" t="s">
        <v>670</v>
      </c>
      <c r="BG13" s="41" t="s">
        <v>626</v>
      </c>
    </row>
    <row r="14" spans="1:59" ht="15.75" customHeight="1" x14ac:dyDescent="0.2">
      <c r="A14" s="12" t="s">
        <v>75</v>
      </c>
      <c r="B14" s="13" t="s">
        <v>15</v>
      </c>
      <c r="C14" s="14" t="s">
        <v>76</v>
      </c>
      <c r="D14" s="15"/>
      <c r="E14" s="16"/>
      <c r="F14" s="15">
        <v>6</v>
      </c>
      <c r="G14" s="16">
        <v>60</v>
      </c>
      <c r="H14" s="15">
        <v>3</v>
      </c>
      <c r="I14" s="17" t="s">
        <v>352</v>
      </c>
      <c r="J14" s="18"/>
      <c r="K14" s="16" t="str">
        <f t="shared" si="0"/>
        <v/>
      </c>
      <c r="L14" s="19"/>
      <c r="M14" s="16" t="str">
        <f t="shared" si="1"/>
        <v/>
      </c>
      <c r="N14" s="19"/>
      <c r="O14" s="20"/>
      <c r="P14" s="19"/>
      <c r="Q14" s="16"/>
      <c r="R14" s="19"/>
      <c r="S14" s="16"/>
      <c r="T14" s="19"/>
      <c r="U14" s="21"/>
      <c r="V14" s="18"/>
      <c r="W14" s="16" t="str">
        <f t="shared" si="2"/>
        <v/>
      </c>
      <c r="X14" s="19"/>
      <c r="Y14" s="16" t="str">
        <f t="shared" si="3"/>
        <v/>
      </c>
      <c r="Z14" s="19"/>
      <c r="AA14" s="20"/>
      <c r="AB14" s="18"/>
      <c r="AC14" s="16" t="str">
        <f t="shared" si="4"/>
        <v/>
      </c>
      <c r="AD14" s="19"/>
      <c r="AE14" s="16" t="str">
        <f t="shared" si="5"/>
        <v/>
      </c>
      <c r="AF14" s="19"/>
      <c r="AG14" s="20"/>
      <c r="AH14" s="18"/>
      <c r="AI14" s="16" t="str">
        <f t="shared" si="6"/>
        <v/>
      </c>
      <c r="AJ14" s="19"/>
      <c r="AK14" s="16" t="str">
        <f t="shared" si="7"/>
        <v/>
      </c>
      <c r="AL14" s="19"/>
      <c r="AM14" s="20"/>
      <c r="AN14" s="18"/>
      <c r="AO14" s="16" t="str">
        <f t="shared" si="8"/>
        <v/>
      </c>
      <c r="AP14" s="19"/>
      <c r="AQ14" s="16" t="str">
        <f t="shared" si="9"/>
        <v/>
      </c>
      <c r="AR14" s="19"/>
      <c r="AS14" s="20"/>
      <c r="AT14" s="19"/>
      <c r="AU14" s="16" t="str">
        <f t="shared" si="10"/>
        <v/>
      </c>
      <c r="AV14" s="19"/>
      <c r="AW14" s="16" t="str">
        <f t="shared" si="11"/>
        <v/>
      </c>
      <c r="AX14" s="19"/>
      <c r="AY14" s="19"/>
      <c r="AZ14" s="24" t="str">
        <f t="shared" si="12"/>
        <v/>
      </c>
      <c r="BA14" s="16"/>
      <c r="BB14" s="25">
        <f t="shared" si="13"/>
        <v>6</v>
      </c>
      <c r="BC14" s="16">
        <v>60</v>
      </c>
      <c r="BD14" s="25">
        <f t="shared" si="14"/>
        <v>3</v>
      </c>
      <c r="BE14" s="26">
        <f t="shared" si="15"/>
        <v>6</v>
      </c>
      <c r="BF14" s="40" t="s">
        <v>462</v>
      </c>
      <c r="BG14" s="41" t="s">
        <v>461</v>
      </c>
    </row>
    <row r="15" spans="1:59" s="27" customFormat="1" ht="15.75" customHeight="1" x14ac:dyDescent="0.2">
      <c r="A15" s="12" t="s">
        <v>77</v>
      </c>
      <c r="B15" s="13" t="s">
        <v>15</v>
      </c>
      <c r="C15" s="14" t="s">
        <v>78</v>
      </c>
      <c r="D15" s="15"/>
      <c r="E15" s="16" t="str">
        <f t="shared" si="16"/>
        <v/>
      </c>
      <c r="F15" s="15">
        <v>2</v>
      </c>
      <c r="G15" s="16">
        <v>20</v>
      </c>
      <c r="H15" s="15">
        <v>2</v>
      </c>
      <c r="I15" s="17" t="s">
        <v>353</v>
      </c>
      <c r="J15" s="18"/>
      <c r="K15" s="16" t="str">
        <f t="shared" si="0"/>
        <v/>
      </c>
      <c r="L15" s="19"/>
      <c r="M15" s="16" t="str">
        <f t="shared" si="1"/>
        <v/>
      </c>
      <c r="N15" s="19"/>
      <c r="O15" s="20"/>
      <c r="P15" s="19"/>
      <c r="Q15" s="16"/>
      <c r="R15" s="19"/>
      <c r="S15" s="16"/>
      <c r="T15" s="19"/>
      <c r="U15" s="21"/>
      <c r="V15" s="18"/>
      <c r="W15" s="16" t="str">
        <f t="shared" si="2"/>
        <v/>
      </c>
      <c r="X15" s="19"/>
      <c r="Y15" s="16" t="str">
        <f t="shared" si="3"/>
        <v/>
      </c>
      <c r="Z15" s="19"/>
      <c r="AA15" s="20"/>
      <c r="AB15" s="18"/>
      <c r="AC15" s="16" t="str">
        <f t="shared" si="4"/>
        <v/>
      </c>
      <c r="AD15" s="19"/>
      <c r="AE15" s="16" t="str">
        <f t="shared" si="5"/>
        <v/>
      </c>
      <c r="AF15" s="19"/>
      <c r="AG15" s="20"/>
      <c r="AH15" s="18"/>
      <c r="AI15" s="16" t="str">
        <f t="shared" si="6"/>
        <v/>
      </c>
      <c r="AJ15" s="19"/>
      <c r="AK15" s="16" t="str">
        <f t="shared" si="7"/>
        <v/>
      </c>
      <c r="AL15" s="19"/>
      <c r="AM15" s="20"/>
      <c r="AN15" s="18"/>
      <c r="AO15" s="16" t="str">
        <f t="shared" si="8"/>
        <v/>
      </c>
      <c r="AP15" s="19"/>
      <c r="AQ15" s="16" t="str">
        <f t="shared" si="9"/>
        <v/>
      </c>
      <c r="AR15" s="19"/>
      <c r="AS15" s="20"/>
      <c r="AT15" s="19"/>
      <c r="AU15" s="16" t="str">
        <f t="shared" si="10"/>
        <v/>
      </c>
      <c r="AV15" s="19"/>
      <c r="AW15" s="16" t="str">
        <f t="shared" si="11"/>
        <v/>
      </c>
      <c r="AX15" s="19"/>
      <c r="AY15" s="19"/>
      <c r="AZ15" s="24" t="str">
        <f t="shared" si="12"/>
        <v/>
      </c>
      <c r="BA15" s="16" t="str">
        <f t="shared" si="17"/>
        <v/>
      </c>
      <c r="BB15" s="25">
        <f t="shared" si="13"/>
        <v>2</v>
      </c>
      <c r="BC15" s="16">
        <v>20</v>
      </c>
      <c r="BD15" s="25">
        <f t="shared" si="14"/>
        <v>2</v>
      </c>
      <c r="BE15" s="26">
        <f t="shared" si="15"/>
        <v>2</v>
      </c>
      <c r="BF15" s="40" t="s">
        <v>460</v>
      </c>
      <c r="BG15" s="41" t="s">
        <v>463</v>
      </c>
    </row>
    <row r="16" spans="1:59" s="27" customFormat="1" ht="15.75" customHeight="1" x14ac:dyDescent="0.2">
      <c r="A16" s="12" t="s">
        <v>79</v>
      </c>
      <c r="B16" s="13" t="s">
        <v>15</v>
      </c>
      <c r="C16" s="14" t="s">
        <v>80</v>
      </c>
      <c r="D16" s="15"/>
      <c r="E16" s="16" t="str">
        <f t="shared" si="16"/>
        <v/>
      </c>
      <c r="F16" s="15">
        <v>3</v>
      </c>
      <c r="G16" s="16">
        <v>30</v>
      </c>
      <c r="H16" s="15">
        <v>2</v>
      </c>
      <c r="I16" s="17" t="s">
        <v>353</v>
      </c>
      <c r="J16" s="18"/>
      <c r="K16" s="16" t="str">
        <f t="shared" si="0"/>
        <v/>
      </c>
      <c r="L16" s="19"/>
      <c r="M16" s="16"/>
      <c r="N16" s="19"/>
      <c r="O16" s="20"/>
      <c r="P16" s="19"/>
      <c r="Q16" s="16"/>
      <c r="R16" s="19"/>
      <c r="S16" s="16"/>
      <c r="T16" s="19"/>
      <c r="U16" s="21"/>
      <c r="V16" s="18"/>
      <c r="W16" s="16" t="str">
        <f t="shared" si="2"/>
        <v/>
      </c>
      <c r="X16" s="19"/>
      <c r="Y16" s="16" t="str">
        <f t="shared" si="3"/>
        <v/>
      </c>
      <c r="Z16" s="19"/>
      <c r="AA16" s="20"/>
      <c r="AB16" s="18"/>
      <c r="AC16" s="16" t="str">
        <f t="shared" si="4"/>
        <v/>
      </c>
      <c r="AD16" s="19"/>
      <c r="AE16" s="16" t="str">
        <f t="shared" si="5"/>
        <v/>
      </c>
      <c r="AF16" s="19"/>
      <c r="AG16" s="20"/>
      <c r="AH16" s="18"/>
      <c r="AI16" s="16" t="str">
        <f t="shared" si="6"/>
        <v/>
      </c>
      <c r="AJ16" s="19"/>
      <c r="AK16" s="16" t="str">
        <f t="shared" si="7"/>
        <v/>
      </c>
      <c r="AL16" s="19"/>
      <c r="AM16" s="20"/>
      <c r="AN16" s="18"/>
      <c r="AO16" s="16" t="str">
        <f t="shared" si="8"/>
        <v/>
      </c>
      <c r="AP16" s="19"/>
      <c r="AQ16" s="16" t="str">
        <f t="shared" si="9"/>
        <v/>
      </c>
      <c r="AR16" s="19"/>
      <c r="AS16" s="20"/>
      <c r="AT16" s="19"/>
      <c r="AU16" s="16" t="str">
        <f t="shared" si="10"/>
        <v/>
      </c>
      <c r="AV16" s="19"/>
      <c r="AW16" s="16" t="str">
        <f t="shared" si="11"/>
        <v/>
      </c>
      <c r="AX16" s="19"/>
      <c r="AY16" s="19"/>
      <c r="AZ16" s="24" t="str">
        <f t="shared" si="12"/>
        <v/>
      </c>
      <c r="BA16" s="16" t="str">
        <f t="shared" si="17"/>
        <v/>
      </c>
      <c r="BB16" s="25">
        <f t="shared" si="13"/>
        <v>3</v>
      </c>
      <c r="BC16" s="16">
        <v>30</v>
      </c>
      <c r="BD16" s="25">
        <f t="shared" si="14"/>
        <v>2</v>
      </c>
      <c r="BE16" s="26">
        <f t="shared" si="15"/>
        <v>3</v>
      </c>
      <c r="BF16" s="40" t="s">
        <v>459</v>
      </c>
      <c r="BG16" s="41" t="s">
        <v>458</v>
      </c>
    </row>
    <row r="17" spans="1:59" s="27" customFormat="1" ht="15.75" customHeight="1" x14ac:dyDescent="0.2">
      <c r="A17" s="12" t="s">
        <v>81</v>
      </c>
      <c r="B17" s="13" t="s">
        <v>15</v>
      </c>
      <c r="C17" s="14" t="s">
        <v>82</v>
      </c>
      <c r="D17" s="15">
        <v>2</v>
      </c>
      <c r="E17" s="16">
        <v>20</v>
      </c>
      <c r="F17" s="15">
        <v>1</v>
      </c>
      <c r="G17" s="16">
        <v>10</v>
      </c>
      <c r="H17" s="15">
        <v>2</v>
      </c>
      <c r="I17" s="17" t="s">
        <v>352</v>
      </c>
      <c r="J17" s="18"/>
      <c r="K17" s="16"/>
      <c r="L17" s="19"/>
      <c r="M17" s="16"/>
      <c r="N17" s="19"/>
      <c r="O17" s="20"/>
      <c r="P17" s="19"/>
      <c r="Q17" s="16"/>
      <c r="R17" s="19"/>
      <c r="S17" s="16"/>
      <c r="T17" s="19"/>
      <c r="U17" s="21"/>
      <c r="V17" s="18"/>
      <c r="W17" s="16"/>
      <c r="X17" s="19"/>
      <c r="Y17" s="16"/>
      <c r="Z17" s="19"/>
      <c r="AA17" s="20"/>
      <c r="AB17" s="19"/>
      <c r="AC17" s="16"/>
      <c r="AD17" s="19"/>
      <c r="AE17" s="16"/>
      <c r="AF17" s="19"/>
      <c r="AG17" s="21"/>
      <c r="AH17" s="18"/>
      <c r="AI17" s="16"/>
      <c r="AJ17" s="19"/>
      <c r="AK17" s="16"/>
      <c r="AL17" s="19"/>
      <c r="AM17" s="20"/>
      <c r="AN17" s="18"/>
      <c r="AO17" s="16"/>
      <c r="AP17" s="19"/>
      <c r="AQ17" s="16"/>
      <c r="AR17" s="19"/>
      <c r="AS17" s="20"/>
      <c r="AT17" s="19"/>
      <c r="AU17" s="16"/>
      <c r="AV17" s="19"/>
      <c r="AW17" s="16"/>
      <c r="AX17" s="19"/>
      <c r="AY17" s="19"/>
      <c r="AZ17" s="24">
        <v>2</v>
      </c>
      <c r="BA17" s="16">
        <v>20</v>
      </c>
      <c r="BB17" s="25">
        <f t="shared" si="13"/>
        <v>1</v>
      </c>
      <c r="BC17" s="16">
        <v>10</v>
      </c>
      <c r="BD17" s="25">
        <f t="shared" si="14"/>
        <v>2</v>
      </c>
      <c r="BE17" s="26">
        <f t="shared" si="15"/>
        <v>3</v>
      </c>
      <c r="BF17" s="40" t="s">
        <v>671</v>
      </c>
      <c r="BG17" s="41" t="s">
        <v>456</v>
      </c>
    </row>
    <row r="18" spans="1:59" s="27" customFormat="1" ht="15.75" customHeight="1" x14ac:dyDescent="0.2">
      <c r="A18" s="28" t="s">
        <v>83</v>
      </c>
      <c r="B18" s="29" t="s">
        <v>15</v>
      </c>
      <c r="C18" s="30" t="s">
        <v>84</v>
      </c>
      <c r="D18" s="15"/>
      <c r="E18" s="16" t="str">
        <f t="shared" si="16"/>
        <v/>
      </c>
      <c r="F18" s="15">
        <v>4</v>
      </c>
      <c r="G18" s="16">
        <v>40</v>
      </c>
      <c r="H18" s="15">
        <v>3</v>
      </c>
      <c r="I18" s="17" t="s">
        <v>353</v>
      </c>
      <c r="J18" s="18"/>
      <c r="K18" s="16"/>
      <c r="L18" s="19"/>
      <c r="M18" s="16"/>
      <c r="N18" s="19"/>
      <c r="O18" s="20"/>
      <c r="P18" s="19"/>
      <c r="Q18" s="16"/>
      <c r="R18" s="19"/>
      <c r="S18" s="16"/>
      <c r="T18" s="19"/>
      <c r="U18" s="21"/>
      <c r="V18" s="18"/>
      <c r="W18" s="16"/>
      <c r="X18" s="19"/>
      <c r="Y18" s="16"/>
      <c r="Z18" s="19"/>
      <c r="AA18" s="20"/>
      <c r="AB18" s="19"/>
      <c r="AC18" s="16"/>
      <c r="AD18" s="19"/>
      <c r="AE18" s="16"/>
      <c r="AF18" s="19"/>
      <c r="AG18" s="21"/>
      <c r="AH18" s="18"/>
      <c r="AI18" s="16"/>
      <c r="AJ18" s="19"/>
      <c r="AK18" s="16"/>
      <c r="AL18" s="19"/>
      <c r="AM18" s="20"/>
      <c r="AN18" s="18"/>
      <c r="AO18" s="16"/>
      <c r="AP18" s="19"/>
      <c r="AQ18" s="16"/>
      <c r="AR18" s="19"/>
      <c r="AS18" s="20"/>
      <c r="AT18" s="19"/>
      <c r="AU18" s="16"/>
      <c r="AV18" s="19"/>
      <c r="AW18" s="16"/>
      <c r="AX18" s="19"/>
      <c r="AY18" s="19"/>
      <c r="AZ18" s="24" t="str">
        <f t="shared" si="12"/>
        <v/>
      </c>
      <c r="BA18" s="16" t="str">
        <f t="shared" si="17"/>
        <v/>
      </c>
      <c r="BB18" s="25">
        <f t="shared" si="13"/>
        <v>4</v>
      </c>
      <c r="BC18" s="16">
        <v>40</v>
      </c>
      <c r="BD18" s="25">
        <f t="shared" si="14"/>
        <v>3</v>
      </c>
      <c r="BE18" s="26">
        <f t="shared" si="15"/>
        <v>4</v>
      </c>
      <c r="BF18" s="40" t="s">
        <v>657</v>
      </c>
      <c r="BG18" s="41" t="s">
        <v>661</v>
      </c>
    </row>
    <row r="19" spans="1:59" ht="15.75" customHeight="1" x14ac:dyDescent="0.2">
      <c r="A19" s="12" t="s">
        <v>85</v>
      </c>
      <c r="B19" s="13" t="s">
        <v>15</v>
      </c>
      <c r="C19" s="31" t="s">
        <v>86</v>
      </c>
      <c r="D19" s="32">
        <v>1</v>
      </c>
      <c r="E19" s="16">
        <v>10</v>
      </c>
      <c r="F19" s="32"/>
      <c r="G19" s="16" t="str">
        <f t="shared" ref="G19" si="18">IF(F19*15=0,"",F19*15)</f>
        <v/>
      </c>
      <c r="H19" s="33">
        <v>2</v>
      </c>
      <c r="I19" s="34" t="s">
        <v>87</v>
      </c>
      <c r="J19" s="35"/>
      <c r="K19" s="16" t="str">
        <f t="shared" ref="K19" si="19">IF(J19*15=0,"",J19*15)</f>
        <v/>
      </c>
      <c r="L19" s="36"/>
      <c r="M19" s="16" t="str">
        <f t="shared" ref="M19" si="20">IF(L19*15=0,"",L19*15)</f>
        <v/>
      </c>
      <c r="N19" s="36"/>
      <c r="O19" s="37"/>
      <c r="P19" s="32"/>
      <c r="Q19" s="16" t="str">
        <f t="shared" ref="Q19" si="21">IF(P19*15=0,"",P19*15)</f>
        <v/>
      </c>
      <c r="R19" s="32"/>
      <c r="S19" s="16" t="str">
        <f t="shared" ref="S19" si="22">IF(R19*15=0,"",R19*15)</f>
        <v/>
      </c>
      <c r="T19" s="33"/>
      <c r="U19" s="34"/>
      <c r="V19" s="38"/>
      <c r="W19" s="16" t="str">
        <f t="shared" ref="W19" si="23">IF(V19*15=0,"",V19*15)</f>
        <v/>
      </c>
      <c r="X19" s="33"/>
      <c r="Y19" s="16" t="str">
        <f t="shared" ref="Y19" si="24">IF(X19*15=0,"",X19*15)</f>
        <v/>
      </c>
      <c r="Z19" s="33"/>
      <c r="AA19" s="37"/>
      <c r="AB19" s="32"/>
      <c r="AC19" s="16" t="str">
        <f t="shared" ref="AC19" si="25">IF(AB19*15=0,"",AB19*15)</f>
        <v/>
      </c>
      <c r="AD19" s="32"/>
      <c r="AE19" s="16" t="str">
        <f t="shared" ref="AE19" si="26">IF(AD19*15=0,"",AD19*15)</f>
        <v/>
      </c>
      <c r="AF19" s="33"/>
      <c r="AG19" s="34"/>
      <c r="AH19" s="38"/>
      <c r="AI19" s="16" t="str">
        <f t="shared" ref="AI19" si="27">IF(AH19*15=0,"",AH19*15)</f>
        <v/>
      </c>
      <c r="AJ19" s="32"/>
      <c r="AK19" s="16" t="str">
        <f t="shared" ref="AK19" si="28">IF(AJ19*15=0,"",AJ19*15)</f>
        <v/>
      </c>
      <c r="AL19" s="33"/>
      <c r="AM19" s="39"/>
      <c r="AN19" s="38"/>
      <c r="AO19" s="16" t="str">
        <f t="shared" ref="AO19" si="29">IF(AN19*15=0,"",AN19*15)</f>
        <v/>
      </c>
      <c r="AP19" s="33"/>
      <c r="AQ19" s="16" t="str">
        <f t="shared" ref="AQ19" si="30">IF(AP19*15=0,"",AP19*15)</f>
        <v/>
      </c>
      <c r="AR19" s="33"/>
      <c r="AS19" s="37"/>
      <c r="AT19" s="32"/>
      <c r="AU19" s="16" t="str">
        <f t="shared" ref="AU19" si="31">IF(AT19*15=0,"",AT19*15)</f>
        <v/>
      </c>
      <c r="AV19" s="32"/>
      <c r="AW19" s="16" t="str">
        <f t="shared" ref="AW19" si="32">IF(AV19*15=0,"",AV19*15)</f>
        <v/>
      </c>
      <c r="AX19" s="33"/>
      <c r="AY19" s="36"/>
      <c r="AZ19" s="24">
        <f t="shared" si="12"/>
        <v>1</v>
      </c>
      <c r="BA19" s="16">
        <v>10</v>
      </c>
      <c r="BB19" s="25" t="str">
        <f t="shared" si="13"/>
        <v/>
      </c>
      <c r="BC19" s="16" t="str">
        <f t="shared" ref="BC19" si="33">IF((L19+F19+R19+X19+AD19+AJ19+AP19+AV19)*14=0,"",(L19+F19+R19+X19+AD19+AJ19+AP19+AV19)*14)</f>
        <v/>
      </c>
      <c r="BD19" s="25">
        <f t="shared" si="14"/>
        <v>2</v>
      </c>
      <c r="BE19" s="26">
        <f t="shared" si="15"/>
        <v>1</v>
      </c>
      <c r="BF19" s="40" t="s">
        <v>471</v>
      </c>
      <c r="BG19" s="41" t="s">
        <v>472</v>
      </c>
    </row>
    <row r="20" spans="1:59" ht="15.75" customHeight="1" x14ac:dyDescent="0.25">
      <c r="A20" s="897" t="s">
        <v>950</v>
      </c>
      <c r="B20" s="13" t="s">
        <v>15</v>
      </c>
      <c r="C20" s="783" t="s">
        <v>929</v>
      </c>
      <c r="D20" s="42"/>
      <c r="E20" s="43"/>
      <c r="F20" s="42"/>
      <c r="G20" s="43"/>
      <c r="H20" s="44"/>
      <c r="I20" s="45"/>
      <c r="J20" s="785"/>
      <c r="K20" s="485"/>
      <c r="L20" s="786">
        <v>2</v>
      </c>
      <c r="M20" s="485">
        <v>28</v>
      </c>
      <c r="N20" s="786">
        <v>2</v>
      </c>
      <c r="O20" s="489" t="s">
        <v>352</v>
      </c>
      <c r="P20" s="42"/>
      <c r="Q20" s="43"/>
      <c r="R20" s="42"/>
      <c r="S20" s="43"/>
      <c r="T20" s="44"/>
      <c r="U20" s="45"/>
      <c r="V20" s="46"/>
      <c r="W20" s="43"/>
      <c r="X20" s="44"/>
      <c r="Y20" s="43"/>
      <c r="Z20" s="44"/>
      <c r="AA20" s="47"/>
      <c r="AB20" s="42"/>
      <c r="AC20" s="43"/>
      <c r="AD20" s="42"/>
      <c r="AE20" s="43"/>
      <c r="AF20" s="44"/>
      <c r="AG20" s="45"/>
      <c r="AH20" s="46"/>
      <c r="AI20" s="43"/>
      <c r="AJ20" s="42"/>
      <c r="AK20" s="43"/>
      <c r="AL20" s="44"/>
      <c r="AM20" s="48"/>
      <c r="AN20" s="46"/>
      <c r="AO20" s="43"/>
      <c r="AP20" s="44"/>
      <c r="AQ20" s="43"/>
      <c r="AR20" s="44"/>
      <c r="AS20" s="47"/>
      <c r="AT20" s="42"/>
      <c r="AU20" s="43"/>
      <c r="AV20" s="42"/>
      <c r="AW20" s="43"/>
      <c r="AX20" s="44"/>
      <c r="AY20" s="44"/>
      <c r="AZ20" s="24" t="str">
        <f t="shared" si="12"/>
        <v/>
      </c>
      <c r="BA20" s="16" t="str">
        <f t="shared" si="17"/>
        <v/>
      </c>
      <c r="BB20" s="25">
        <f t="shared" si="13"/>
        <v>2</v>
      </c>
      <c r="BC20" s="16">
        <v>28</v>
      </c>
      <c r="BD20" s="25">
        <f t="shared" si="14"/>
        <v>2</v>
      </c>
      <c r="BE20" s="26">
        <f t="shared" si="15"/>
        <v>2</v>
      </c>
      <c r="BF20" s="787" t="s">
        <v>932</v>
      </c>
      <c r="BG20" s="788" t="s">
        <v>933</v>
      </c>
    </row>
    <row r="21" spans="1:59" ht="15.75" customHeight="1" x14ac:dyDescent="0.25">
      <c r="A21" s="897" t="s">
        <v>949</v>
      </c>
      <c r="B21" s="29" t="s">
        <v>15</v>
      </c>
      <c r="C21" s="784" t="s">
        <v>930</v>
      </c>
      <c r="D21" s="50"/>
      <c r="E21" s="43"/>
      <c r="F21" s="50"/>
      <c r="G21" s="43"/>
      <c r="H21" s="51"/>
      <c r="I21" s="45"/>
      <c r="J21" s="52"/>
      <c r="K21" s="43"/>
      <c r="L21" s="53"/>
      <c r="M21" s="43"/>
      <c r="N21" s="51"/>
      <c r="O21" s="47"/>
      <c r="P21" s="50"/>
      <c r="Q21" s="43"/>
      <c r="R21" s="50"/>
      <c r="S21" s="43"/>
      <c r="T21" s="51"/>
      <c r="U21" s="45"/>
      <c r="V21" s="487"/>
      <c r="W21" s="485"/>
      <c r="X21" s="488">
        <v>2</v>
      </c>
      <c r="Y21" s="485">
        <v>28</v>
      </c>
      <c r="Z21" s="486">
        <v>2</v>
      </c>
      <c r="AA21" s="489" t="s">
        <v>352</v>
      </c>
      <c r="AB21" s="50"/>
      <c r="AC21" s="43"/>
      <c r="AD21" s="50"/>
      <c r="AE21" s="43"/>
      <c r="AF21" s="51"/>
      <c r="AG21" s="45"/>
      <c r="AH21" s="52"/>
      <c r="AI21" s="43"/>
      <c r="AJ21" s="50"/>
      <c r="AK21" s="43"/>
      <c r="AL21" s="51"/>
      <c r="AM21" s="48"/>
      <c r="AN21" s="52"/>
      <c r="AO21" s="43"/>
      <c r="AP21" s="53"/>
      <c r="AQ21" s="43"/>
      <c r="AR21" s="51"/>
      <c r="AS21" s="47"/>
      <c r="AT21" s="50"/>
      <c r="AU21" s="43"/>
      <c r="AV21" s="50"/>
      <c r="AW21" s="43"/>
      <c r="AX21" s="51"/>
      <c r="AY21" s="44"/>
      <c r="AZ21" s="24" t="str">
        <f t="shared" si="12"/>
        <v/>
      </c>
      <c r="BA21" s="16" t="str">
        <f t="shared" si="17"/>
        <v/>
      </c>
      <c r="BB21" s="25">
        <f t="shared" si="13"/>
        <v>2</v>
      </c>
      <c r="BC21" s="16">
        <v>28</v>
      </c>
      <c r="BD21" s="25">
        <f t="shared" si="14"/>
        <v>2</v>
      </c>
      <c r="BE21" s="26">
        <f t="shared" si="15"/>
        <v>2</v>
      </c>
      <c r="BF21" s="787" t="s">
        <v>932</v>
      </c>
      <c r="BG21" s="788" t="s">
        <v>933</v>
      </c>
    </row>
    <row r="22" spans="1:59" ht="15.75" customHeight="1" x14ac:dyDescent="0.25">
      <c r="A22" s="897" t="s">
        <v>951</v>
      </c>
      <c r="B22" s="13" t="s">
        <v>15</v>
      </c>
      <c r="C22" s="784" t="s">
        <v>931</v>
      </c>
      <c r="D22" s="50"/>
      <c r="E22" s="43"/>
      <c r="F22" s="50"/>
      <c r="G22" s="43"/>
      <c r="H22" s="51"/>
      <c r="I22" s="45"/>
      <c r="J22" s="52"/>
      <c r="K22" s="43"/>
      <c r="L22" s="53"/>
      <c r="M22" s="43"/>
      <c r="N22" s="51"/>
      <c r="O22" s="47"/>
      <c r="P22" s="50"/>
      <c r="Q22" s="43"/>
      <c r="R22" s="50"/>
      <c r="S22" s="43"/>
      <c r="T22" s="51"/>
      <c r="U22" s="45"/>
      <c r="V22" s="52"/>
      <c r="W22" s="43"/>
      <c r="X22" s="53"/>
      <c r="Y22" s="43"/>
      <c r="Z22" s="51"/>
      <c r="AA22" s="47"/>
      <c r="AB22" s="50"/>
      <c r="AC22" s="43"/>
      <c r="AD22" s="50"/>
      <c r="AE22" s="43"/>
      <c r="AF22" s="51"/>
      <c r="AG22" s="45"/>
      <c r="AH22" s="52"/>
      <c r="AI22" s="43"/>
      <c r="AJ22" s="50"/>
      <c r="AK22" s="43"/>
      <c r="AL22" s="51"/>
      <c r="AM22" s="48"/>
      <c r="AN22" s="487"/>
      <c r="AO22" s="485"/>
      <c r="AP22" s="488">
        <v>4</v>
      </c>
      <c r="AQ22" s="485">
        <v>56</v>
      </c>
      <c r="AR22" s="486">
        <v>5</v>
      </c>
      <c r="AS22" s="489" t="s">
        <v>352</v>
      </c>
      <c r="AT22" s="50"/>
      <c r="AU22" s="43"/>
      <c r="AV22" s="50"/>
      <c r="AW22" s="43"/>
      <c r="AX22" s="51"/>
      <c r="AY22" s="44"/>
      <c r="AZ22" s="24" t="str">
        <f t="shared" ref="AZ22" si="34">IF(D22+J22+P22+V22+AB22+AH22+AN22+AT22=0,"",D22+J22+P22+V22+AB22+AH22+AN22+AT22)</f>
        <v/>
      </c>
      <c r="BA22" s="16" t="str">
        <f t="shared" ref="BA22" si="35">IF((D22+J22+P22+V22+AB22+AH22+AN22+AT22)*14=0,"",(D22+J22+P22+V22+AB22+AH22+AN22+AT22)*14)</f>
        <v/>
      </c>
      <c r="BB22" s="25">
        <f t="shared" ref="BB22" si="36">IF(F22+L22+R22+X22+AD22+AJ22+AP22+AV22=0,"",F22+L22+R22+X22+AD22+AJ22+AP22+AV22)</f>
        <v>4</v>
      </c>
      <c r="BC22" s="16">
        <v>28</v>
      </c>
      <c r="BD22" s="25">
        <f t="shared" ref="BD22" si="37">IF(N22+H22+T22+Z22+AF22+AL22+AR22+AX22=0,"",N22+H22+T22+Z22+AF22+AL22+AR22+AX22)</f>
        <v>5</v>
      </c>
      <c r="BE22" s="26">
        <f t="shared" ref="BE22" si="38">IF(D22+F22+L22+J22+P22+R22+V22+X22+AB22+AD22+AH22+AJ22+AN22+AP22+AT22+AV22=0,"",D22+F22+L22+J22+P22+R22+V22+X22+AB22+AD22+AH22+AJ22+AN22+AP22+AT22+AV22)</f>
        <v>4</v>
      </c>
      <c r="BF22" s="787" t="s">
        <v>934</v>
      </c>
      <c r="BG22" s="789" t="s">
        <v>935</v>
      </c>
    </row>
    <row r="23" spans="1:59" ht="15.75" customHeight="1" x14ac:dyDescent="0.25">
      <c r="A23" s="897" t="s">
        <v>467</v>
      </c>
      <c r="B23" s="13" t="s">
        <v>15</v>
      </c>
      <c r="C23" s="898" t="s">
        <v>436</v>
      </c>
      <c r="D23" s="50"/>
      <c r="E23" s="43"/>
      <c r="F23" s="50"/>
      <c r="G23" s="43"/>
      <c r="H23" s="51"/>
      <c r="I23" s="45"/>
      <c r="J23" s="52"/>
      <c r="K23" s="43"/>
      <c r="L23" s="53"/>
      <c r="M23" s="43"/>
      <c r="N23" s="51"/>
      <c r="O23" s="47"/>
      <c r="P23" s="50"/>
      <c r="Q23" s="43"/>
      <c r="R23" s="50"/>
      <c r="S23" s="43"/>
      <c r="T23" s="51"/>
      <c r="U23" s="45"/>
      <c r="V23" s="52"/>
      <c r="W23" s="43"/>
      <c r="X23" s="53"/>
      <c r="Y23" s="43"/>
      <c r="Z23" s="51"/>
      <c r="AA23" s="47"/>
      <c r="AB23" s="50"/>
      <c r="AC23" s="43"/>
      <c r="AD23" s="50"/>
      <c r="AE23" s="43"/>
      <c r="AF23" s="51"/>
      <c r="AG23" s="45"/>
      <c r="AH23" s="52"/>
      <c r="AI23" s="43"/>
      <c r="AJ23" s="50"/>
      <c r="AK23" s="43"/>
      <c r="AL23" s="51"/>
      <c r="AM23" s="48"/>
      <c r="AN23" s="52"/>
      <c r="AO23" s="43"/>
      <c r="AP23" s="53"/>
      <c r="AQ23" s="43"/>
      <c r="AR23" s="51"/>
      <c r="AS23" s="47"/>
      <c r="AT23" s="899">
        <v>1</v>
      </c>
      <c r="AU23" s="485">
        <v>14</v>
      </c>
      <c r="AV23" s="899">
        <v>1</v>
      </c>
      <c r="AW23" s="485">
        <v>14</v>
      </c>
      <c r="AX23" s="486">
        <v>2</v>
      </c>
      <c r="AY23" s="489" t="s">
        <v>353</v>
      </c>
      <c r="AZ23" s="24">
        <f t="shared" ref="AZ23:AZ77" si="39">IF(D23+J23+P23+V23+AB23+AH23+AN23+AT23=0,"",D23+J23+P23+V23+AB23+AH23+AN23+AT23)</f>
        <v>1</v>
      </c>
      <c r="BA23" s="16">
        <v>10</v>
      </c>
      <c r="BB23" s="25">
        <f t="shared" ref="BB23:BB77" si="40">IF(F23+L23+R23+X23+AD23+AJ23+AP23+AV23=0,"",F23+L23+R23+X23+AD23+AJ23+AP23+AV23)</f>
        <v>1</v>
      </c>
      <c r="BC23" s="16">
        <v>20</v>
      </c>
      <c r="BD23" s="25">
        <f t="shared" ref="BD23:BD77" si="41">IF(N23+H23+T23+Z23+AF23+AL23+AR23+AX23=0,"",N23+H23+T23+Z23+AF23+AL23+AR23+AX23)</f>
        <v>2</v>
      </c>
      <c r="BE23" s="26">
        <f t="shared" ref="BE23:BE77" si="42">IF(D23+F23+L23+J23+P23+R23+V23+X23+AB23+AD23+AH23+AJ23+AN23+AP23+AT23+AV23=0,"",D23+F23+L23+J23+P23+R23+V23+X23+AB23+AD23+AH23+AJ23+AN23+AP23+AT23+AV23)</f>
        <v>2</v>
      </c>
      <c r="BF23" s="49" t="s">
        <v>473</v>
      </c>
      <c r="BG23" s="41" t="s">
        <v>474</v>
      </c>
    </row>
    <row r="24" spans="1:59" ht="15.75" customHeight="1" x14ac:dyDescent="0.2">
      <c r="A24" s="62" t="s">
        <v>564</v>
      </c>
      <c r="B24" s="13" t="s">
        <v>15</v>
      </c>
      <c r="C24" s="54" t="s">
        <v>89</v>
      </c>
      <c r="D24" s="55"/>
      <c r="E24" s="56"/>
      <c r="F24" s="55"/>
      <c r="G24" s="56"/>
      <c r="H24" s="55"/>
      <c r="I24" s="57"/>
      <c r="J24" s="55">
        <v>1</v>
      </c>
      <c r="K24" s="56">
        <v>14</v>
      </c>
      <c r="L24" s="55">
        <v>1</v>
      </c>
      <c r="M24" s="56">
        <v>14</v>
      </c>
      <c r="N24" s="55">
        <v>2</v>
      </c>
      <c r="O24" s="57" t="s">
        <v>15</v>
      </c>
      <c r="P24" s="58"/>
      <c r="Q24" s="59"/>
      <c r="R24" s="58"/>
      <c r="S24" s="59"/>
      <c r="T24" s="58"/>
      <c r="U24" s="60"/>
      <c r="V24" s="55"/>
      <c r="W24" s="56"/>
      <c r="X24" s="55"/>
      <c r="Y24" s="56"/>
      <c r="Z24" s="55"/>
      <c r="AA24" s="57"/>
      <c r="AB24" s="55"/>
      <c r="AC24" s="56"/>
      <c r="AD24" s="55"/>
      <c r="AE24" s="56"/>
      <c r="AF24" s="55"/>
      <c r="AG24" s="57"/>
      <c r="AH24" s="55"/>
      <c r="AI24" s="56"/>
      <c r="AJ24" s="55"/>
      <c r="AK24" s="56"/>
      <c r="AL24" s="55"/>
      <c r="AM24" s="57"/>
      <c r="AN24" s="55"/>
      <c r="AO24" s="56"/>
      <c r="AP24" s="55"/>
      <c r="AQ24" s="56"/>
      <c r="AR24" s="55"/>
      <c r="AS24" s="57"/>
      <c r="AT24" s="55"/>
      <c r="AU24" s="56"/>
      <c r="AV24" s="55"/>
      <c r="AW24" s="56"/>
      <c r="AX24" s="55"/>
      <c r="AY24" s="61"/>
      <c r="AZ24" s="24">
        <f t="shared" si="39"/>
        <v>1</v>
      </c>
      <c r="BA24" s="16">
        <f t="shared" ref="BA24:BA76" si="43">IF((D24+J24+P24+V24+AB24+AH24+AN24+AT24)*14=0,"",(D24+J24+P24+V24+AB24+AH24+AN24+AT24)*14)</f>
        <v>14</v>
      </c>
      <c r="BB24" s="25">
        <f t="shared" si="40"/>
        <v>1</v>
      </c>
      <c r="BC24" s="16">
        <f t="shared" ref="BC24:BC76" si="44">IF((L24+F24+R24+X24+AD24+AJ24+AP24+AV24)*14=0,"",(L24+F24+R24+X24+AD24+AJ24+AP24+AV24)*14)</f>
        <v>14</v>
      </c>
      <c r="BD24" s="25">
        <f t="shared" si="41"/>
        <v>2</v>
      </c>
      <c r="BE24" s="26">
        <f t="shared" si="42"/>
        <v>2</v>
      </c>
      <c r="BF24" s="40" t="s">
        <v>670</v>
      </c>
      <c r="BG24" s="41" t="s">
        <v>475</v>
      </c>
    </row>
    <row r="25" spans="1:59" ht="15.75" customHeight="1" x14ac:dyDescent="0.2">
      <c r="A25" s="62" t="s">
        <v>617</v>
      </c>
      <c r="B25" s="29" t="s">
        <v>15</v>
      </c>
      <c r="C25" s="54" t="s">
        <v>90</v>
      </c>
      <c r="D25" s="55"/>
      <c r="E25" s="56"/>
      <c r="F25" s="55"/>
      <c r="G25" s="56"/>
      <c r="H25" s="55"/>
      <c r="I25" s="57"/>
      <c r="J25" s="55"/>
      <c r="K25" s="56"/>
      <c r="L25" s="55"/>
      <c r="M25" s="56"/>
      <c r="N25" s="55"/>
      <c r="O25" s="57"/>
      <c r="P25" s="58"/>
      <c r="Q25" s="59"/>
      <c r="R25" s="58"/>
      <c r="S25" s="59"/>
      <c r="T25" s="58"/>
      <c r="U25" s="60"/>
      <c r="V25" s="55"/>
      <c r="W25" s="56"/>
      <c r="X25" s="55"/>
      <c r="Y25" s="56"/>
      <c r="Z25" s="55"/>
      <c r="AA25" s="57"/>
      <c r="AB25" s="55"/>
      <c r="AC25" s="56"/>
      <c r="AD25" s="55"/>
      <c r="AE25" s="56"/>
      <c r="AF25" s="55"/>
      <c r="AG25" s="57"/>
      <c r="AH25" s="55"/>
      <c r="AI25" s="56"/>
      <c r="AJ25" s="55"/>
      <c r="AK25" s="56"/>
      <c r="AL25" s="55"/>
      <c r="AM25" s="57"/>
      <c r="AN25" s="55"/>
      <c r="AO25" s="56"/>
      <c r="AP25" s="55"/>
      <c r="AQ25" s="56"/>
      <c r="AR25" s="55"/>
      <c r="AS25" s="57"/>
      <c r="AT25" s="55">
        <v>1</v>
      </c>
      <c r="AU25" s="56">
        <v>10</v>
      </c>
      <c r="AV25" s="55"/>
      <c r="AW25" s="56"/>
      <c r="AX25" s="55">
        <v>1</v>
      </c>
      <c r="AY25" s="61" t="s">
        <v>15</v>
      </c>
      <c r="AZ25" s="24">
        <f t="shared" si="39"/>
        <v>1</v>
      </c>
      <c r="BA25" s="16">
        <v>10</v>
      </c>
      <c r="BB25" s="25" t="str">
        <f t="shared" si="40"/>
        <v/>
      </c>
      <c r="BC25" s="16" t="str">
        <f t="shared" si="44"/>
        <v/>
      </c>
      <c r="BD25" s="25">
        <f t="shared" si="41"/>
        <v>1</v>
      </c>
      <c r="BE25" s="26">
        <f t="shared" si="42"/>
        <v>1</v>
      </c>
      <c r="BF25" s="49" t="s">
        <v>607</v>
      </c>
      <c r="BG25" s="63" t="s">
        <v>618</v>
      </c>
    </row>
    <row r="26" spans="1:59" ht="15.75" customHeight="1" x14ac:dyDescent="0.2">
      <c r="A26" s="62" t="s">
        <v>614</v>
      </c>
      <c r="B26" s="13" t="s">
        <v>15</v>
      </c>
      <c r="C26" s="54" t="s">
        <v>91</v>
      </c>
      <c r="D26" s="55"/>
      <c r="E26" s="56"/>
      <c r="F26" s="55"/>
      <c r="G26" s="56"/>
      <c r="H26" s="55"/>
      <c r="I26" s="57"/>
      <c r="J26" s="55"/>
      <c r="K26" s="56"/>
      <c r="L26" s="55"/>
      <c r="M26" s="56"/>
      <c r="N26" s="55"/>
      <c r="O26" s="57"/>
      <c r="P26" s="58"/>
      <c r="Q26" s="59"/>
      <c r="R26" s="58"/>
      <c r="S26" s="59"/>
      <c r="T26" s="58"/>
      <c r="U26" s="60"/>
      <c r="V26" s="55"/>
      <c r="W26" s="56"/>
      <c r="X26" s="55"/>
      <c r="Y26" s="56"/>
      <c r="Z26" s="55"/>
      <c r="AA26" s="57"/>
      <c r="AB26" s="55"/>
      <c r="AC26" s="56"/>
      <c r="AD26" s="55"/>
      <c r="AE26" s="56"/>
      <c r="AF26" s="55"/>
      <c r="AG26" s="57"/>
      <c r="AH26" s="55"/>
      <c r="AI26" s="56"/>
      <c r="AJ26" s="55"/>
      <c r="AK26" s="56"/>
      <c r="AL26" s="55"/>
      <c r="AM26" s="57"/>
      <c r="AN26" s="55"/>
      <c r="AO26" s="56"/>
      <c r="AP26" s="55"/>
      <c r="AQ26" s="56"/>
      <c r="AR26" s="55"/>
      <c r="AS26" s="57"/>
      <c r="AT26" s="55">
        <v>1</v>
      </c>
      <c r="AU26" s="56">
        <v>10</v>
      </c>
      <c r="AV26" s="55"/>
      <c r="AW26" s="56"/>
      <c r="AX26" s="55">
        <v>1</v>
      </c>
      <c r="AY26" s="61" t="s">
        <v>87</v>
      </c>
      <c r="AZ26" s="24">
        <f t="shared" si="39"/>
        <v>1</v>
      </c>
      <c r="BA26" s="16">
        <v>10</v>
      </c>
      <c r="BB26" s="25" t="str">
        <f t="shared" si="40"/>
        <v/>
      </c>
      <c r="BC26" s="16" t="str">
        <f t="shared" si="44"/>
        <v/>
      </c>
      <c r="BD26" s="25">
        <f t="shared" si="41"/>
        <v>1</v>
      </c>
      <c r="BE26" s="26">
        <f t="shared" si="42"/>
        <v>1</v>
      </c>
      <c r="BF26" s="49" t="s">
        <v>608</v>
      </c>
      <c r="BG26" s="63" t="s">
        <v>615</v>
      </c>
    </row>
    <row r="27" spans="1:59" ht="15.75" customHeight="1" x14ac:dyDescent="0.2">
      <c r="A27" s="62" t="s">
        <v>616</v>
      </c>
      <c r="B27" s="13" t="s">
        <v>15</v>
      </c>
      <c r="C27" s="54" t="s">
        <v>92</v>
      </c>
      <c r="D27" s="55"/>
      <c r="E27" s="56"/>
      <c r="F27" s="55"/>
      <c r="G27" s="56"/>
      <c r="H27" s="55"/>
      <c r="I27" s="57"/>
      <c r="J27" s="55">
        <v>2</v>
      </c>
      <c r="K27" s="56">
        <v>28</v>
      </c>
      <c r="L27" s="55"/>
      <c r="M27" s="56"/>
      <c r="N27" s="55">
        <v>2</v>
      </c>
      <c r="O27" s="57" t="s">
        <v>15</v>
      </c>
      <c r="P27" s="55"/>
      <c r="Q27" s="56"/>
      <c r="R27" s="55"/>
      <c r="S27" s="56"/>
      <c r="T27" s="55"/>
      <c r="U27" s="60"/>
      <c r="V27" s="55"/>
      <c r="W27" s="56"/>
      <c r="X27" s="55"/>
      <c r="Y27" s="56"/>
      <c r="Z27" s="55"/>
      <c r="AA27" s="57"/>
      <c r="AB27" s="55"/>
      <c r="AC27" s="56"/>
      <c r="AD27" s="55"/>
      <c r="AE27" s="56"/>
      <c r="AF27" s="55"/>
      <c r="AG27" s="57"/>
      <c r="AH27" s="55"/>
      <c r="AI27" s="56"/>
      <c r="AJ27" s="55"/>
      <c r="AK27" s="56"/>
      <c r="AL27" s="55"/>
      <c r="AM27" s="57"/>
      <c r="AN27" s="55"/>
      <c r="AO27" s="56"/>
      <c r="AP27" s="55"/>
      <c r="AQ27" s="56"/>
      <c r="AR27" s="55"/>
      <c r="AS27" s="57"/>
      <c r="AT27" s="55"/>
      <c r="AU27" s="56"/>
      <c r="AV27" s="55"/>
      <c r="AW27" s="56"/>
      <c r="AX27" s="55"/>
      <c r="AY27" s="61"/>
      <c r="AZ27" s="24">
        <f t="shared" si="39"/>
        <v>2</v>
      </c>
      <c r="BA27" s="16">
        <f t="shared" si="43"/>
        <v>28</v>
      </c>
      <c r="BB27" s="25" t="str">
        <f t="shared" si="40"/>
        <v/>
      </c>
      <c r="BC27" s="16" t="str">
        <f t="shared" si="44"/>
        <v/>
      </c>
      <c r="BD27" s="25">
        <f t="shared" si="41"/>
        <v>2</v>
      </c>
      <c r="BE27" s="26">
        <f t="shared" si="42"/>
        <v>2</v>
      </c>
      <c r="BF27" s="49" t="s">
        <v>471</v>
      </c>
      <c r="BG27" s="63" t="s">
        <v>472</v>
      </c>
    </row>
    <row r="28" spans="1:59" ht="15.75" customHeight="1" x14ac:dyDescent="0.2">
      <c r="A28" s="62" t="s">
        <v>602</v>
      </c>
      <c r="B28" s="29" t="s">
        <v>15</v>
      </c>
      <c r="C28" s="54" t="s">
        <v>93</v>
      </c>
      <c r="D28" s="55"/>
      <c r="E28" s="56"/>
      <c r="F28" s="55"/>
      <c r="G28" s="56"/>
      <c r="H28" s="55"/>
      <c r="I28" s="57"/>
      <c r="J28" s="55"/>
      <c r="K28" s="56"/>
      <c r="L28" s="55"/>
      <c r="M28" s="56"/>
      <c r="N28" s="55"/>
      <c r="O28" s="57"/>
      <c r="P28" s="64">
        <v>2</v>
      </c>
      <c r="Q28" s="65">
        <v>28</v>
      </c>
      <c r="R28" s="64"/>
      <c r="S28" s="65"/>
      <c r="T28" s="64">
        <v>2</v>
      </c>
      <c r="U28" s="57" t="s">
        <v>15</v>
      </c>
      <c r="V28" s="55"/>
      <c r="W28" s="56"/>
      <c r="X28" s="55"/>
      <c r="Y28" s="56"/>
      <c r="Z28" s="55"/>
      <c r="AA28" s="57"/>
      <c r="AB28" s="55"/>
      <c r="AC28" s="56"/>
      <c r="AD28" s="55"/>
      <c r="AE28" s="56"/>
      <c r="AF28" s="55"/>
      <c r="AG28" s="57"/>
      <c r="AH28" s="55"/>
      <c r="AI28" s="56"/>
      <c r="AJ28" s="55"/>
      <c r="AK28" s="56"/>
      <c r="AL28" s="55"/>
      <c r="AM28" s="57"/>
      <c r="AN28" s="55"/>
      <c r="AO28" s="56"/>
      <c r="AP28" s="55"/>
      <c r="AQ28" s="56"/>
      <c r="AR28" s="55"/>
      <c r="AS28" s="57"/>
      <c r="AT28" s="55"/>
      <c r="AU28" s="56"/>
      <c r="AV28" s="55"/>
      <c r="AW28" s="56"/>
      <c r="AX28" s="55"/>
      <c r="AY28" s="61"/>
      <c r="AZ28" s="24">
        <f t="shared" si="39"/>
        <v>2</v>
      </c>
      <c r="BA28" s="16">
        <f t="shared" si="43"/>
        <v>28</v>
      </c>
      <c r="BB28" s="25" t="str">
        <f t="shared" si="40"/>
        <v/>
      </c>
      <c r="BC28" s="16" t="str">
        <f t="shared" si="44"/>
        <v/>
      </c>
      <c r="BD28" s="25">
        <f t="shared" si="41"/>
        <v>2</v>
      </c>
      <c r="BE28" s="26">
        <f t="shared" si="42"/>
        <v>2</v>
      </c>
      <c r="BF28" s="49" t="s">
        <v>609</v>
      </c>
      <c r="BG28" s="63" t="s">
        <v>610</v>
      </c>
    </row>
    <row r="29" spans="1:59" ht="15.75" customHeight="1" x14ac:dyDescent="0.25">
      <c r="A29" s="62" t="s">
        <v>565</v>
      </c>
      <c r="B29" s="13" t="s">
        <v>15</v>
      </c>
      <c r="C29" s="54" t="s">
        <v>94</v>
      </c>
      <c r="D29" s="55"/>
      <c r="E29" s="56"/>
      <c r="F29" s="55"/>
      <c r="G29" s="56"/>
      <c r="H29" s="55"/>
      <c r="I29" s="57"/>
      <c r="J29" s="55"/>
      <c r="K29" s="56"/>
      <c r="L29" s="55"/>
      <c r="M29" s="56"/>
      <c r="N29" s="55"/>
      <c r="O29" s="57"/>
      <c r="P29" s="55">
        <v>1</v>
      </c>
      <c r="Q29" s="56">
        <v>14</v>
      </c>
      <c r="R29" s="55">
        <v>1</v>
      </c>
      <c r="S29" s="56">
        <v>14</v>
      </c>
      <c r="T29" s="55">
        <v>2</v>
      </c>
      <c r="U29" s="57" t="s">
        <v>15</v>
      </c>
      <c r="V29" s="66"/>
      <c r="W29" s="67"/>
      <c r="X29" s="66"/>
      <c r="Y29" s="67"/>
      <c r="Z29" s="66"/>
      <c r="AA29" s="68"/>
      <c r="AB29" s="55"/>
      <c r="AC29" s="56"/>
      <c r="AD29" s="55"/>
      <c r="AE29" s="56"/>
      <c r="AF29" s="55"/>
      <c r="AG29" s="57"/>
      <c r="AH29" s="55"/>
      <c r="AI29" s="56"/>
      <c r="AJ29" s="55"/>
      <c r="AK29" s="56"/>
      <c r="AL29" s="55"/>
      <c r="AM29" s="57"/>
      <c r="AN29" s="55"/>
      <c r="AO29" s="56"/>
      <c r="AP29" s="55"/>
      <c r="AQ29" s="56"/>
      <c r="AR29" s="55"/>
      <c r="AS29" s="57"/>
      <c r="AT29" s="55"/>
      <c r="AU29" s="56"/>
      <c r="AV29" s="55"/>
      <c r="AW29" s="56"/>
      <c r="AX29" s="55"/>
      <c r="AY29" s="61"/>
      <c r="AZ29" s="24">
        <f t="shared" si="39"/>
        <v>1</v>
      </c>
      <c r="BA29" s="16">
        <f t="shared" si="43"/>
        <v>14</v>
      </c>
      <c r="BB29" s="25">
        <f t="shared" si="40"/>
        <v>1</v>
      </c>
      <c r="BC29" s="16">
        <f t="shared" si="44"/>
        <v>14</v>
      </c>
      <c r="BD29" s="25">
        <f t="shared" si="41"/>
        <v>2</v>
      </c>
      <c r="BE29" s="26">
        <f t="shared" si="42"/>
        <v>2</v>
      </c>
      <c r="BF29" s="464" t="s">
        <v>670</v>
      </c>
      <c r="BG29" s="274" t="s">
        <v>579</v>
      </c>
    </row>
    <row r="30" spans="1:59" s="70" customFormat="1" ht="15.75" customHeight="1" x14ac:dyDescent="0.2">
      <c r="A30" s="12" t="s">
        <v>432</v>
      </c>
      <c r="B30" s="29" t="s">
        <v>15</v>
      </c>
      <c r="C30" s="69" t="s">
        <v>434</v>
      </c>
      <c r="D30" s="19"/>
      <c r="E30" s="16" t="str">
        <f t="shared" ref="E30:E31" si="45">IF(D30*15=0,"",D30*15)</f>
        <v/>
      </c>
      <c r="F30" s="19"/>
      <c r="G30" s="16" t="str">
        <f t="shared" ref="G30:G31" si="46">IF(F30*15=0,"",F30*15)</f>
        <v/>
      </c>
      <c r="H30" s="19"/>
      <c r="I30" s="23"/>
      <c r="J30" s="19">
        <v>1</v>
      </c>
      <c r="K30" s="16">
        <v>14</v>
      </c>
      <c r="L30" s="19">
        <v>1</v>
      </c>
      <c r="M30" s="16">
        <v>14</v>
      </c>
      <c r="N30" s="19">
        <v>2</v>
      </c>
      <c r="O30" s="23" t="s">
        <v>15</v>
      </c>
      <c r="P30" s="19"/>
      <c r="Q30" s="16" t="str">
        <f t="shared" ref="Q30" si="47">IF(P30*15=0,"",P30*15)</f>
        <v/>
      </c>
      <c r="R30" s="19"/>
      <c r="S30" s="16" t="str">
        <f t="shared" ref="S30" si="48">IF(R30*15=0,"",R30*15)</f>
        <v/>
      </c>
      <c r="T30" s="19"/>
      <c r="U30" s="23"/>
      <c r="V30" s="19"/>
      <c r="W30" s="16" t="str">
        <f t="shared" ref="W30:W31" si="49">IF(V30*15=0,"",V30*15)</f>
        <v/>
      </c>
      <c r="X30" s="19"/>
      <c r="Y30" s="16" t="str">
        <f t="shared" ref="Y30:Y31" si="50">IF(X30*15=0,"",X30*15)</f>
        <v/>
      </c>
      <c r="Z30" s="19"/>
      <c r="AA30" s="23"/>
      <c r="AB30" s="19"/>
      <c r="AC30" s="16" t="str">
        <f t="shared" ref="AC30:AC31" si="51">IF(AB30*15=0,"",AB30*15)</f>
        <v/>
      </c>
      <c r="AD30" s="19"/>
      <c r="AE30" s="16" t="str">
        <f t="shared" ref="AE30:AE31" si="52">IF(AD30*15=0,"",AD30*15)</f>
        <v/>
      </c>
      <c r="AF30" s="19"/>
      <c r="AG30" s="23"/>
      <c r="AH30" s="19"/>
      <c r="AI30" s="16" t="str">
        <f t="shared" ref="AI30:AI31" si="53">IF(AH30*15=0,"",AH30*15)</f>
        <v/>
      </c>
      <c r="AJ30" s="19"/>
      <c r="AK30" s="16" t="str">
        <f t="shared" ref="AK30:AK31" si="54">IF(AJ30*15=0,"",AJ30*15)</f>
        <v/>
      </c>
      <c r="AL30" s="19"/>
      <c r="AM30" s="23"/>
      <c r="AN30" s="19"/>
      <c r="AO30" s="16" t="str">
        <f t="shared" ref="AO30:AO31" si="55">IF(AN30*15=0,"",AN30*15)</f>
        <v/>
      </c>
      <c r="AP30" s="19"/>
      <c r="AQ30" s="16" t="str">
        <f t="shared" ref="AQ30:AQ31" si="56">IF(AP30*15=0,"",AP30*15)</f>
        <v/>
      </c>
      <c r="AR30" s="19"/>
      <c r="AS30" s="23"/>
      <c r="AT30" s="19"/>
      <c r="AU30" s="16" t="str">
        <f t="shared" ref="AU30:AU31" si="57">IF(AT30*15=0,"",AT30*15)</f>
        <v/>
      </c>
      <c r="AV30" s="19"/>
      <c r="AW30" s="16" t="str">
        <f t="shared" ref="AW30:AW31" si="58">IF(AV30*15=0,"",AV30*15)</f>
        <v/>
      </c>
      <c r="AX30" s="19"/>
      <c r="AY30" s="21"/>
      <c r="AZ30" s="24">
        <f t="shared" si="39"/>
        <v>1</v>
      </c>
      <c r="BA30" s="16">
        <f t="shared" si="43"/>
        <v>14</v>
      </c>
      <c r="BB30" s="25">
        <f t="shared" si="40"/>
        <v>1</v>
      </c>
      <c r="BC30" s="16">
        <f t="shared" si="44"/>
        <v>14</v>
      </c>
      <c r="BD30" s="25">
        <f t="shared" si="41"/>
        <v>2</v>
      </c>
      <c r="BE30" s="26">
        <f t="shared" si="42"/>
        <v>2</v>
      </c>
      <c r="BF30" s="40" t="s">
        <v>476</v>
      </c>
      <c r="BG30" s="41" t="s">
        <v>477</v>
      </c>
    </row>
    <row r="31" spans="1:59" s="70" customFormat="1" ht="15.75" customHeight="1" x14ac:dyDescent="0.2">
      <c r="A31" s="12" t="s">
        <v>433</v>
      </c>
      <c r="B31" s="29" t="s">
        <v>15</v>
      </c>
      <c r="C31" s="69" t="s">
        <v>435</v>
      </c>
      <c r="D31" s="19"/>
      <c r="E31" s="16" t="str">
        <f t="shared" si="45"/>
        <v/>
      </c>
      <c r="F31" s="19"/>
      <c r="G31" s="16" t="str">
        <f t="shared" si="46"/>
        <v/>
      </c>
      <c r="H31" s="19"/>
      <c r="I31" s="23"/>
      <c r="J31" s="19"/>
      <c r="K31" s="16" t="str">
        <f t="shared" ref="K31" si="59">IF(J31*15=0,"",J31*15)</f>
        <v/>
      </c>
      <c r="L31" s="19"/>
      <c r="M31" s="16" t="str">
        <f t="shared" ref="M31" si="60">IF(L31*15=0,"",L31*15)</f>
        <v/>
      </c>
      <c r="N31" s="19"/>
      <c r="O31" s="23"/>
      <c r="P31" s="19">
        <v>1</v>
      </c>
      <c r="Q31" s="16">
        <v>14</v>
      </c>
      <c r="R31" s="19">
        <v>1</v>
      </c>
      <c r="S31" s="16">
        <v>14</v>
      </c>
      <c r="T31" s="19">
        <v>2</v>
      </c>
      <c r="U31" s="23" t="s">
        <v>15</v>
      </c>
      <c r="V31" s="19"/>
      <c r="W31" s="16" t="str">
        <f t="shared" si="49"/>
        <v/>
      </c>
      <c r="X31" s="19"/>
      <c r="Y31" s="16" t="str">
        <f t="shared" si="50"/>
        <v/>
      </c>
      <c r="Z31" s="19"/>
      <c r="AA31" s="23"/>
      <c r="AB31" s="19"/>
      <c r="AC31" s="16" t="str">
        <f t="shared" si="51"/>
        <v/>
      </c>
      <c r="AD31" s="19"/>
      <c r="AE31" s="16" t="str">
        <f t="shared" si="52"/>
        <v/>
      </c>
      <c r="AF31" s="19"/>
      <c r="AG31" s="23"/>
      <c r="AH31" s="19"/>
      <c r="AI31" s="16" t="str">
        <f t="shared" si="53"/>
        <v/>
      </c>
      <c r="AJ31" s="19"/>
      <c r="AK31" s="16" t="str">
        <f t="shared" si="54"/>
        <v/>
      </c>
      <c r="AL31" s="19"/>
      <c r="AM31" s="23"/>
      <c r="AN31" s="19"/>
      <c r="AO31" s="16" t="str">
        <f t="shared" si="55"/>
        <v/>
      </c>
      <c r="AP31" s="19"/>
      <c r="AQ31" s="16" t="str">
        <f t="shared" si="56"/>
        <v/>
      </c>
      <c r="AR31" s="19"/>
      <c r="AS31" s="23"/>
      <c r="AT31" s="19"/>
      <c r="AU31" s="16" t="str">
        <f t="shared" si="57"/>
        <v/>
      </c>
      <c r="AV31" s="19"/>
      <c r="AW31" s="16" t="str">
        <f t="shared" si="58"/>
        <v/>
      </c>
      <c r="AX31" s="19"/>
      <c r="AY31" s="21"/>
      <c r="AZ31" s="24">
        <f t="shared" si="39"/>
        <v>1</v>
      </c>
      <c r="BA31" s="16">
        <f t="shared" si="43"/>
        <v>14</v>
      </c>
      <c r="BB31" s="25">
        <f t="shared" si="40"/>
        <v>1</v>
      </c>
      <c r="BC31" s="16">
        <f t="shared" si="44"/>
        <v>14</v>
      </c>
      <c r="BD31" s="25">
        <f t="shared" si="41"/>
        <v>2</v>
      </c>
      <c r="BE31" s="26">
        <f t="shared" si="42"/>
        <v>2</v>
      </c>
      <c r="BF31" s="40" t="s">
        <v>476</v>
      </c>
      <c r="BG31" s="41" t="s">
        <v>477</v>
      </c>
    </row>
    <row r="32" spans="1:59" ht="15.75" customHeight="1" x14ac:dyDescent="0.2">
      <c r="A32" s="12" t="s">
        <v>95</v>
      </c>
      <c r="B32" s="29" t="s">
        <v>15</v>
      </c>
      <c r="C32" s="14" t="s">
        <v>96</v>
      </c>
      <c r="D32" s="19"/>
      <c r="E32" s="16" t="s">
        <v>88</v>
      </c>
      <c r="F32" s="19"/>
      <c r="G32" s="16" t="s">
        <v>88</v>
      </c>
      <c r="H32" s="19"/>
      <c r="I32" s="23"/>
      <c r="J32" s="19"/>
      <c r="K32" s="16" t="s">
        <v>88</v>
      </c>
      <c r="L32" s="19"/>
      <c r="M32" s="16" t="s">
        <v>88</v>
      </c>
      <c r="N32" s="19"/>
      <c r="O32" s="23"/>
      <c r="P32" s="19">
        <v>2</v>
      </c>
      <c r="Q32" s="16">
        <v>28</v>
      </c>
      <c r="R32" s="19">
        <v>1</v>
      </c>
      <c r="S32" s="16">
        <v>14</v>
      </c>
      <c r="T32" s="19">
        <v>3</v>
      </c>
      <c r="U32" s="23" t="s">
        <v>97</v>
      </c>
      <c r="V32" s="19"/>
      <c r="W32" s="16"/>
      <c r="X32" s="19"/>
      <c r="Y32" s="16"/>
      <c r="Z32" s="19"/>
      <c r="AA32" s="23"/>
      <c r="AB32" s="19"/>
      <c r="AC32" s="16" t="s">
        <v>88</v>
      </c>
      <c r="AD32" s="19"/>
      <c r="AE32" s="16" t="s">
        <v>88</v>
      </c>
      <c r="AF32" s="19"/>
      <c r="AG32" s="23"/>
      <c r="AH32" s="19"/>
      <c r="AI32" s="16" t="s">
        <v>88</v>
      </c>
      <c r="AJ32" s="19"/>
      <c r="AK32" s="16" t="s">
        <v>88</v>
      </c>
      <c r="AL32" s="19"/>
      <c r="AM32" s="23"/>
      <c r="AN32" s="19"/>
      <c r="AO32" s="16" t="s">
        <v>88</v>
      </c>
      <c r="AP32" s="19"/>
      <c r="AQ32" s="16" t="s">
        <v>88</v>
      </c>
      <c r="AR32" s="19"/>
      <c r="AS32" s="23"/>
      <c r="AT32" s="19"/>
      <c r="AU32" s="16" t="s">
        <v>88</v>
      </c>
      <c r="AV32" s="19"/>
      <c r="AW32" s="16" t="s">
        <v>88</v>
      </c>
      <c r="AX32" s="19"/>
      <c r="AY32" s="21"/>
      <c r="AZ32" s="24">
        <f t="shared" si="39"/>
        <v>2</v>
      </c>
      <c r="BA32" s="16">
        <f t="shared" si="43"/>
        <v>28</v>
      </c>
      <c r="BB32" s="25">
        <f t="shared" si="40"/>
        <v>1</v>
      </c>
      <c r="BC32" s="16">
        <f t="shared" si="44"/>
        <v>14</v>
      </c>
      <c r="BD32" s="25">
        <f t="shared" si="41"/>
        <v>3</v>
      </c>
      <c r="BE32" s="26">
        <f t="shared" si="42"/>
        <v>3</v>
      </c>
      <c r="BF32" s="40" t="s">
        <v>468</v>
      </c>
      <c r="BG32" s="41" t="s">
        <v>469</v>
      </c>
    </row>
    <row r="33" spans="1:59" ht="15.75" customHeight="1" x14ac:dyDescent="0.2">
      <c r="A33" s="12" t="s">
        <v>98</v>
      </c>
      <c r="B33" s="29" t="s">
        <v>15</v>
      </c>
      <c r="C33" s="14" t="s">
        <v>99</v>
      </c>
      <c r="D33" s="19"/>
      <c r="E33" s="16" t="str">
        <f t="shared" ref="E33:E38" si="61">IF(D33*15=0,"",D33*15)</f>
        <v/>
      </c>
      <c r="F33" s="19"/>
      <c r="G33" s="16" t="str">
        <f t="shared" ref="G33:G38" si="62">IF(F33*15=0,"",F33*15)</f>
        <v/>
      </c>
      <c r="H33" s="19"/>
      <c r="I33" s="23"/>
      <c r="J33" s="19"/>
      <c r="K33" s="16" t="str">
        <f t="shared" ref="K33:K38" si="63">IF(J33*15=0,"",J33*15)</f>
        <v/>
      </c>
      <c r="L33" s="19"/>
      <c r="M33" s="16" t="str">
        <f t="shared" ref="M33:M38" si="64">IF(L33*15=0,"",L33*15)</f>
        <v/>
      </c>
      <c r="N33" s="19"/>
      <c r="O33" s="23"/>
      <c r="P33" s="19"/>
      <c r="Q33" s="16" t="str">
        <f t="shared" ref="Q33:Q38" si="65">IF(P33*15=0,"",P33*15)</f>
        <v/>
      </c>
      <c r="R33" s="19"/>
      <c r="S33" s="16" t="str">
        <f t="shared" ref="S33:S38" si="66">IF(R33*15=0,"",R33*15)</f>
        <v/>
      </c>
      <c r="T33" s="19"/>
      <c r="U33" s="23"/>
      <c r="V33" s="19">
        <v>1</v>
      </c>
      <c r="W33" s="16">
        <v>14</v>
      </c>
      <c r="X33" s="19">
        <v>2</v>
      </c>
      <c r="Y33" s="16">
        <v>28</v>
      </c>
      <c r="Z33" s="19">
        <v>3</v>
      </c>
      <c r="AA33" s="23" t="s">
        <v>97</v>
      </c>
      <c r="AB33" s="19"/>
      <c r="AC33" s="16"/>
      <c r="AD33" s="19"/>
      <c r="AE33" s="16"/>
      <c r="AF33" s="19"/>
      <c r="AG33" s="23"/>
      <c r="AH33" s="19"/>
      <c r="AI33" s="16" t="str">
        <f t="shared" ref="AI33:AI38" si="67">IF(AH33*15=0,"",AH33*15)</f>
        <v/>
      </c>
      <c r="AJ33" s="19"/>
      <c r="AK33" s="16" t="str">
        <f t="shared" ref="AK33:AK37" si="68">IF(AJ33*15=0,"",AJ33*15)</f>
        <v/>
      </c>
      <c r="AL33" s="19"/>
      <c r="AM33" s="23"/>
      <c r="AN33" s="19"/>
      <c r="AO33" s="16" t="str">
        <f t="shared" ref="AO33:AO38" si="69">IF(AN33*15=0,"",AN33*15)</f>
        <v/>
      </c>
      <c r="AP33" s="19"/>
      <c r="AQ33" s="16" t="str">
        <f t="shared" ref="AQ33:AQ38" si="70">IF(AP33*15=0,"",AP33*15)</f>
        <v/>
      </c>
      <c r="AR33" s="19"/>
      <c r="AS33" s="23"/>
      <c r="AT33" s="19"/>
      <c r="AU33" s="16" t="str">
        <f t="shared" ref="AU33:AU73" si="71">IF(AT33*15=0,"",AT33*15)</f>
        <v/>
      </c>
      <c r="AV33" s="19"/>
      <c r="AW33" s="16" t="str">
        <f t="shared" ref="AW33:AW38" si="72">IF(AV33*15=0,"",AV33*15)</f>
        <v/>
      </c>
      <c r="AX33" s="19"/>
      <c r="AY33" s="21"/>
      <c r="AZ33" s="24">
        <f t="shared" si="39"/>
        <v>1</v>
      </c>
      <c r="BA33" s="16">
        <f t="shared" si="43"/>
        <v>14</v>
      </c>
      <c r="BB33" s="25">
        <f t="shared" si="40"/>
        <v>2</v>
      </c>
      <c r="BC33" s="16">
        <f t="shared" si="44"/>
        <v>28</v>
      </c>
      <c r="BD33" s="25">
        <f t="shared" si="41"/>
        <v>3</v>
      </c>
      <c r="BE33" s="26">
        <f t="shared" si="42"/>
        <v>3</v>
      </c>
      <c r="BF33" s="40" t="s">
        <v>468</v>
      </c>
      <c r="BG33" s="41" t="s">
        <v>469</v>
      </c>
    </row>
    <row r="34" spans="1:59" ht="15.75" customHeight="1" x14ac:dyDescent="0.2">
      <c r="A34" s="12" t="s">
        <v>100</v>
      </c>
      <c r="B34" s="29" t="s">
        <v>15</v>
      </c>
      <c r="C34" s="14" t="s">
        <v>101</v>
      </c>
      <c r="D34" s="19"/>
      <c r="E34" s="16" t="str">
        <f t="shared" si="61"/>
        <v/>
      </c>
      <c r="F34" s="19"/>
      <c r="G34" s="16" t="str">
        <f t="shared" si="62"/>
        <v/>
      </c>
      <c r="H34" s="19"/>
      <c r="I34" s="23"/>
      <c r="J34" s="19"/>
      <c r="K34" s="16" t="str">
        <f t="shared" si="63"/>
        <v/>
      </c>
      <c r="L34" s="19"/>
      <c r="M34" s="16" t="str">
        <f t="shared" si="64"/>
        <v/>
      </c>
      <c r="N34" s="19"/>
      <c r="O34" s="23"/>
      <c r="P34" s="19"/>
      <c r="Q34" s="16" t="str">
        <f t="shared" si="65"/>
        <v/>
      </c>
      <c r="R34" s="19"/>
      <c r="S34" s="16" t="str">
        <f t="shared" si="66"/>
        <v/>
      </c>
      <c r="T34" s="19"/>
      <c r="U34" s="23"/>
      <c r="V34" s="19"/>
      <c r="W34" s="16" t="str">
        <f t="shared" ref="W34:W38" si="73">IF(V34*15=0,"",V34*15)</f>
        <v/>
      </c>
      <c r="X34" s="19"/>
      <c r="Y34" s="16" t="str">
        <f t="shared" ref="Y34:Y38" si="74">IF(X34*15=0,"",X34*15)</f>
        <v/>
      </c>
      <c r="Z34" s="19"/>
      <c r="AA34" s="23"/>
      <c r="AB34" s="19">
        <v>1</v>
      </c>
      <c r="AC34" s="16">
        <v>14</v>
      </c>
      <c r="AD34" s="19">
        <v>1</v>
      </c>
      <c r="AE34" s="16">
        <v>14</v>
      </c>
      <c r="AF34" s="19">
        <v>3</v>
      </c>
      <c r="AG34" s="23" t="s">
        <v>97</v>
      </c>
      <c r="AH34" s="19"/>
      <c r="AI34" s="16"/>
      <c r="AJ34" s="19"/>
      <c r="AK34" s="16"/>
      <c r="AL34" s="19"/>
      <c r="AM34" s="23"/>
      <c r="AN34" s="19"/>
      <c r="AO34" s="16" t="str">
        <f t="shared" si="69"/>
        <v/>
      </c>
      <c r="AP34" s="19"/>
      <c r="AQ34" s="16" t="str">
        <f t="shared" si="70"/>
        <v/>
      </c>
      <c r="AR34" s="19"/>
      <c r="AS34" s="23"/>
      <c r="AT34" s="19"/>
      <c r="AU34" s="16" t="str">
        <f t="shared" si="71"/>
        <v/>
      </c>
      <c r="AV34" s="19"/>
      <c r="AW34" s="16" t="str">
        <f t="shared" si="72"/>
        <v/>
      </c>
      <c r="AX34" s="19"/>
      <c r="AY34" s="21"/>
      <c r="AZ34" s="24">
        <f t="shared" si="39"/>
        <v>1</v>
      </c>
      <c r="BA34" s="16">
        <f t="shared" si="43"/>
        <v>14</v>
      </c>
      <c r="BB34" s="25">
        <f t="shared" si="40"/>
        <v>1</v>
      </c>
      <c r="BC34" s="16">
        <f t="shared" si="44"/>
        <v>14</v>
      </c>
      <c r="BD34" s="25">
        <f t="shared" si="41"/>
        <v>3</v>
      </c>
      <c r="BE34" s="26">
        <f t="shared" si="42"/>
        <v>2</v>
      </c>
      <c r="BF34" s="40" t="s">
        <v>468</v>
      </c>
      <c r="BG34" s="41" t="s">
        <v>469</v>
      </c>
    </row>
    <row r="35" spans="1:59" s="27" customFormat="1" ht="15.75" customHeight="1" x14ac:dyDescent="0.2">
      <c r="A35" s="12" t="s">
        <v>102</v>
      </c>
      <c r="B35" s="29" t="s">
        <v>15</v>
      </c>
      <c r="C35" s="14" t="s">
        <v>103</v>
      </c>
      <c r="D35" s="19"/>
      <c r="E35" s="16" t="str">
        <f t="shared" si="61"/>
        <v/>
      </c>
      <c r="F35" s="19"/>
      <c r="G35" s="16" t="str">
        <f t="shared" si="62"/>
        <v/>
      </c>
      <c r="H35" s="19"/>
      <c r="I35" s="23"/>
      <c r="J35" s="19"/>
      <c r="K35" s="16" t="str">
        <f t="shared" si="63"/>
        <v/>
      </c>
      <c r="L35" s="19"/>
      <c r="M35" s="16" t="str">
        <f t="shared" si="64"/>
        <v/>
      </c>
      <c r="N35" s="19"/>
      <c r="O35" s="23"/>
      <c r="P35" s="19"/>
      <c r="Q35" s="16" t="str">
        <f t="shared" si="65"/>
        <v/>
      </c>
      <c r="R35" s="19"/>
      <c r="S35" s="16" t="str">
        <f t="shared" si="66"/>
        <v/>
      </c>
      <c r="T35" s="19"/>
      <c r="U35" s="23"/>
      <c r="V35" s="19"/>
      <c r="W35" s="16" t="str">
        <f t="shared" si="73"/>
        <v/>
      </c>
      <c r="X35" s="19"/>
      <c r="Y35" s="16" t="str">
        <f t="shared" si="74"/>
        <v/>
      </c>
      <c r="Z35" s="19"/>
      <c r="AA35" s="23"/>
      <c r="AB35" s="19"/>
      <c r="AC35" s="16" t="str">
        <f t="shared" ref="AC35:AC38" si="75">IF(AB35*15=0,"",AB35*15)</f>
        <v/>
      </c>
      <c r="AD35" s="19"/>
      <c r="AE35" s="16" t="str">
        <f t="shared" ref="AE35:AE38" si="76">IF(AD35*15=0,"",AD35*15)</f>
        <v/>
      </c>
      <c r="AF35" s="19"/>
      <c r="AG35" s="23"/>
      <c r="AH35" s="19">
        <v>1</v>
      </c>
      <c r="AI35" s="16">
        <v>14</v>
      </c>
      <c r="AJ35" s="19">
        <v>1</v>
      </c>
      <c r="AK35" s="16">
        <v>14</v>
      </c>
      <c r="AL35" s="19">
        <v>3</v>
      </c>
      <c r="AM35" s="23" t="s">
        <v>97</v>
      </c>
      <c r="AN35" s="19"/>
      <c r="AO35" s="16"/>
      <c r="AP35" s="19"/>
      <c r="AQ35" s="16"/>
      <c r="AR35" s="19"/>
      <c r="AS35" s="23"/>
      <c r="AT35" s="19"/>
      <c r="AU35" s="16" t="str">
        <f t="shared" si="71"/>
        <v/>
      </c>
      <c r="AV35" s="19"/>
      <c r="AW35" s="16" t="str">
        <f t="shared" si="72"/>
        <v/>
      </c>
      <c r="AX35" s="19"/>
      <c r="AY35" s="21"/>
      <c r="AZ35" s="24">
        <f t="shared" si="39"/>
        <v>1</v>
      </c>
      <c r="BA35" s="16">
        <f t="shared" si="43"/>
        <v>14</v>
      </c>
      <c r="BB35" s="25">
        <f t="shared" si="40"/>
        <v>1</v>
      </c>
      <c r="BC35" s="16">
        <f t="shared" si="44"/>
        <v>14</v>
      </c>
      <c r="BD35" s="25">
        <f t="shared" si="41"/>
        <v>3</v>
      </c>
      <c r="BE35" s="26">
        <f t="shared" si="42"/>
        <v>2</v>
      </c>
      <c r="BF35" s="40" t="s">
        <v>468</v>
      </c>
      <c r="BG35" s="41" t="s">
        <v>469</v>
      </c>
    </row>
    <row r="36" spans="1:59" ht="15.75" customHeight="1" x14ac:dyDescent="0.2">
      <c r="A36" s="12" t="s">
        <v>104</v>
      </c>
      <c r="B36" s="29" t="s">
        <v>15</v>
      </c>
      <c r="C36" s="14" t="s">
        <v>105</v>
      </c>
      <c r="D36" s="19"/>
      <c r="E36" s="16" t="str">
        <f t="shared" si="61"/>
        <v/>
      </c>
      <c r="F36" s="19"/>
      <c r="G36" s="16" t="str">
        <f t="shared" si="62"/>
        <v/>
      </c>
      <c r="H36" s="19"/>
      <c r="I36" s="23"/>
      <c r="J36" s="19"/>
      <c r="K36" s="16" t="str">
        <f t="shared" si="63"/>
        <v/>
      </c>
      <c r="L36" s="19"/>
      <c r="M36" s="16" t="str">
        <f t="shared" si="64"/>
        <v/>
      </c>
      <c r="N36" s="19"/>
      <c r="O36" s="23"/>
      <c r="P36" s="19"/>
      <c r="Q36" s="16" t="str">
        <f t="shared" si="65"/>
        <v/>
      </c>
      <c r="R36" s="19"/>
      <c r="S36" s="16" t="str">
        <f t="shared" si="66"/>
        <v/>
      </c>
      <c r="T36" s="19"/>
      <c r="U36" s="23"/>
      <c r="V36" s="19"/>
      <c r="W36" s="16" t="str">
        <f t="shared" si="73"/>
        <v/>
      </c>
      <c r="X36" s="19"/>
      <c r="Y36" s="16" t="str">
        <f t="shared" si="74"/>
        <v/>
      </c>
      <c r="Z36" s="19"/>
      <c r="AA36" s="23"/>
      <c r="AB36" s="19"/>
      <c r="AC36" s="16" t="str">
        <f t="shared" si="75"/>
        <v/>
      </c>
      <c r="AD36" s="19"/>
      <c r="AE36" s="16" t="str">
        <f t="shared" si="76"/>
        <v/>
      </c>
      <c r="AF36" s="19"/>
      <c r="AG36" s="23"/>
      <c r="AH36" s="19"/>
      <c r="AI36" s="16" t="str">
        <f t="shared" si="67"/>
        <v/>
      </c>
      <c r="AJ36" s="19"/>
      <c r="AK36" s="16" t="str">
        <f t="shared" si="68"/>
        <v/>
      </c>
      <c r="AL36" s="19"/>
      <c r="AM36" s="23"/>
      <c r="AN36" s="19"/>
      <c r="AO36" s="16" t="str">
        <f t="shared" si="69"/>
        <v/>
      </c>
      <c r="AP36" s="19">
        <v>1</v>
      </c>
      <c r="AQ36" s="16">
        <v>14</v>
      </c>
      <c r="AR36" s="19">
        <v>1</v>
      </c>
      <c r="AS36" s="23" t="s">
        <v>354</v>
      </c>
      <c r="AT36" s="19"/>
      <c r="AU36" s="16" t="str">
        <f t="shared" si="71"/>
        <v/>
      </c>
      <c r="AV36" s="19"/>
      <c r="AW36" s="16"/>
      <c r="AX36" s="19"/>
      <c r="AY36" s="21"/>
      <c r="AZ36" s="24" t="str">
        <f t="shared" si="39"/>
        <v/>
      </c>
      <c r="BA36" s="16" t="str">
        <f t="shared" si="43"/>
        <v/>
      </c>
      <c r="BB36" s="25">
        <f t="shared" si="40"/>
        <v>1</v>
      </c>
      <c r="BC36" s="16">
        <f t="shared" si="44"/>
        <v>14</v>
      </c>
      <c r="BD36" s="25">
        <f t="shared" si="41"/>
        <v>1</v>
      </c>
      <c r="BE36" s="26">
        <f t="shared" si="42"/>
        <v>1</v>
      </c>
      <c r="BF36" s="40" t="s">
        <v>468</v>
      </c>
      <c r="BG36" s="41" t="s">
        <v>470</v>
      </c>
    </row>
    <row r="37" spans="1:59" s="27" customFormat="1" ht="15.75" customHeight="1" x14ac:dyDescent="0.2">
      <c r="A37" s="12" t="s">
        <v>106</v>
      </c>
      <c r="B37" s="29" t="s">
        <v>15</v>
      </c>
      <c r="C37" s="14" t="s">
        <v>107</v>
      </c>
      <c r="D37" s="71"/>
      <c r="E37" s="72" t="str">
        <f t="shared" si="61"/>
        <v/>
      </c>
      <c r="F37" s="71"/>
      <c r="G37" s="72" t="str">
        <f t="shared" si="62"/>
        <v/>
      </c>
      <c r="H37" s="71"/>
      <c r="I37" s="73"/>
      <c r="J37" s="71"/>
      <c r="K37" s="72" t="str">
        <f t="shared" si="63"/>
        <v/>
      </c>
      <c r="L37" s="71"/>
      <c r="M37" s="72" t="str">
        <f t="shared" si="64"/>
        <v/>
      </c>
      <c r="N37" s="71"/>
      <c r="O37" s="73"/>
      <c r="P37" s="71"/>
      <c r="Q37" s="72" t="str">
        <f t="shared" si="65"/>
        <v/>
      </c>
      <c r="R37" s="71"/>
      <c r="S37" s="72" t="str">
        <f t="shared" si="66"/>
        <v/>
      </c>
      <c r="T37" s="71"/>
      <c r="U37" s="73"/>
      <c r="V37" s="19"/>
      <c r="W37" s="16"/>
      <c r="X37" s="19"/>
      <c r="Y37" s="16"/>
      <c r="Z37" s="19"/>
      <c r="AA37" s="23"/>
      <c r="AB37" s="19"/>
      <c r="AC37" s="16" t="str">
        <f t="shared" si="75"/>
        <v/>
      </c>
      <c r="AD37" s="19">
        <v>2</v>
      </c>
      <c r="AE37" s="16">
        <v>28</v>
      </c>
      <c r="AF37" s="19">
        <v>1</v>
      </c>
      <c r="AG37" s="23" t="s">
        <v>354</v>
      </c>
      <c r="AH37" s="71"/>
      <c r="AI37" s="72" t="str">
        <f t="shared" si="67"/>
        <v/>
      </c>
      <c r="AJ37" s="71"/>
      <c r="AK37" s="72" t="str">
        <f t="shared" si="68"/>
        <v/>
      </c>
      <c r="AL37" s="71"/>
      <c r="AM37" s="73"/>
      <c r="AN37" s="71"/>
      <c r="AO37" s="72" t="str">
        <f t="shared" si="69"/>
        <v/>
      </c>
      <c r="AP37" s="71"/>
      <c r="AQ37" s="72" t="str">
        <f t="shared" si="70"/>
        <v/>
      </c>
      <c r="AR37" s="71"/>
      <c r="AS37" s="73"/>
      <c r="AT37" s="19"/>
      <c r="AU37" s="16" t="str">
        <f t="shared" si="71"/>
        <v/>
      </c>
      <c r="AV37" s="19"/>
      <c r="AW37" s="16" t="str">
        <f t="shared" si="72"/>
        <v/>
      </c>
      <c r="AX37" s="19"/>
      <c r="AY37" s="21"/>
      <c r="AZ37" s="24" t="str">
        <f t="shared" si="39"/>
        <v/>
      </c>
      <c r="BA37" s="16" t="str">
        <f t="shared" si="43"/>
        <v/>
      </c>
      <c r="BB37" s="25">
        <f t="shared" si="40"/>
        <v>2</v>
      </c>
      <c r="BC37" s="16">
        <f t="shared" si="44"/>
        <v>28</v>
      </c>
      <c r="BD37" s="25">
        <f t="shared" si="41"/>
        <v>1</v>
      </c>
      <c r="BE37" s="26">
        <f t="shared" si="42"/>
        <v>2</v>
      </c>
      <c r="BF37" s="40" t="s">
        <v>468</v>
      </c>
      <c r="BG37" s="41" t="s">
        <v>470</v>
      </c>
    </row>
    <row r="38" spans="1:59" ht="15.75" customHeight="1" x14ac:dyDescent="0.2">
      <c r="A38" s="12" t="s">
        <v>108</v>
      </c>
      <c r="B38" s="29" t="s">
        <v>15</v>
      </c>
      <c r="C38" s="14" t="s">
        <v>109</v>
      </c>
      <c r="D38" s="71"/>
      <c r="E38" s="72" t="str">
        <f t="shared" si="61"/>
        <v/>
      </c>
      <c r="F38" s="71"/>
      <c r="G38" s="72" t="str">
        <f t="shared" si="62"/>
        <v/>
      </c>
      <c r="H38" s="71"/>
      <c r="I38" s="73"/>
      <c r="J38" s="71"/>
      <c r="K38" s="72" t="str">
        <f t="shared" si="63"/>
        <v/>
      </c>
      <c r="L38" s="71"/>
      <c r="M38" s="72" t="str">
        <f t="shared" si="64"/>
        <v/>
      </c>
      <c r="N38" s="71"/>
      <c r="O38" s="73"/>
      <c r="P38" s="71"/>
      <c r="Q38" s="72" t="str">
        <f t="shared" si="65"/>
        <v/>
      </c>
      <c r="R38" s="71"/>
      <c r="S38" s="72" t="str">
        <f t="shared" si="66"/>
        <v/>
      </c>
      <c r="T38" s="71"/>
      <c r="U38" s="73"/>
      <c r="V38" s="71"/>
      <c r="W38" s="72" t="str">
        <f t="shared" si="73"/>
        <v/>
      </c>
      <c r="X38" s="71"/>
      <c r="Y38" s="72" t="str">
        <f t="shared" si="74"/>
        <v/>
      </c>
      <c r="Z38" s="71"/>
      <c r="AA38" s="73"/>
      <c r="AB38" s="71"/>
      <c r="AC38" s="72" t="str">
        <f t="shared" si="75"/>
        <v/>
      </c>
      <c r="AD38" s="19"/>
      <c r="AE38" s="16" t="str">
        <f t="shared" si="76"/>
        <v/>
      </c>
      <c r="AF38" s="19"/>
      <c r="AG38" s="23"/>
      <c r="AH38" s="19"/>
      <c r="AI38" s="16" t="str">
        <f t="shared" si="67"/>
        <v/>
      </c>
      <c r="AJ38" s="19">
        <v>2</v>
      </c>
      <c r="AK38" s="16">
        <v>28</v>
      </c>
      <c r="AL38" s="19">
        <v>1</v>
      </c>
      <c r="AM38" s="23" t="s">
        <v>354</v>
      </c>
      <c r="AN38" s="71"/>
      <c r="AO38" s="72" t="str">
        <f t="shared" si="69"/>
        <v/>
      </c>
      <c r="AP38" s="19"/>
      <c r="AQ38" s="16" t="str">
        <f t="shared" si="70"/>
        <v/>
      </c>
      <c r="AR38" s="19"/>
      <c r="AS38" s="23"/>
      <c r="AT38" s="19"/>
      <c r="AU38" s="16" t="str">
        <f t="shared" si="71"/>
        <v/>
      </c>
      <c r="AV38" s="19"/>
      <c r="AW38" s="16" t="str">
        <f t="shared" si="72"/>
        <v/>
      </c>
      <c r="AX38" s="19"/>
      <c r="AY38" s="21"/>
      <c r="AZ38" s="24" t="str">
        <f t="shared" si="39"/>
        <v/>
      </c>
      <c r="BA38" s="16" t="str">
        <f t="shared" si="43"/>
        <v/>
      </c>
      <c r="BB38" s="25">
        <f t="shared" si="40"/>
        <v>2</v>
      </c>
      <c r="BC38" s="16">
        <f t="shared" si="44"/>
        <v>28</v>
      </c>
      <c r="BD38" s="25">
        <f t="shared" si="41"/>
        <v>1</v>
      </c>
      <c r="BE38" s="26">
        <f t="shared" si="42"/>
        <v>2</v>
      </c>
      <c r="BF38" s="40" t="s">
        <v>468</v>
      </c>
      <c r="BG38" s="41" t="s">
        <v>470</v>
      </c>
    </row>
    <row r="39" spans="1:59" ht="15.75" customHeight="1" x14ac:dyDescent="0.2">
      <c r="A39" s="12" t="s">
        <v>110</v>
      </c>
      <c r="B39" s="29" t="s">
        <v>15</v>
      </c>
      <c r="C39" s="14" t="s">
        <v>111</v>
      </c>
      <c r="D39" s="19"/>
      <c r="E39" s="16" t="str">
        <f>IF(D39*15=0,"",D39*15)</f>
        <v/>
      </c>
      <c r="F39" s="19"/>
      <c r="G39" s="16" t="str">
        <f>IF(F39*15=0,"",F39*15)</f>
        <v/>
      </c>
      <c r="H39" s="19"/>
      <c r="I39" s="23"/>
      <c r="J39" s="19"/>
      <c r="K39" s="16" t="str">
        <f>IF(J39*15=0,"",J39*15)</f>
        <v/>
      </c>
      <c r="L39" s="19"/>
      <c r="M39" s="16" t="str">
        <f>IF(L39*15=0,"",L39*15)</f>
        <v/>
      </c>
      <c r="N39" s="19"/>
      <c r="O39" s="23"/>
      <c r="P39" s="19"/>
      <c r="Q39" s="16"/>
      <c r="R39" s="19"/>
      <c r="S39" s="16" t="str">
        <f>IF(R39*15=0,"",R39*15)</f>
        <v/>
      </c>
      <c r="T39" s="19"/>
      <c r="U39" s="23"/>
      <c r="V39" s="19">
        <v>1</v>
      </c>
      <c r="W39" s="16">
        <v>14</v>
      </c>
      <c r="X39" s="19">
        <v>2</v>
      </c>
      <c r="Y39" s="16">
        <v>28</v>
      </c>
      <c r="Z39" s="19">
        <v>3</v>
      </c>
      <c r="AA39" s="23" t="s">
        <v>681</v>
      </c>
      <c r="AB39" s="19"/>
      <c r="AC39" s="16" t="str">
        <f>IF(AB39*15=0,"",AB39*15)</f>
        <v/>
      </c>
      <c r="AD39" s="19"/>
      <c r="AE39" s="16" t="str">
        <f>IF(AD39*15=0,"",AD39*15)</f>
        <v/>
      </c>
      <c r="AF39" s="19"/>
      <c r="AG39" s="23"/>
      <c r="AH39" s="19"/>
      <c r="AI39" s="16" t="str">
        <f>IF(AH39*15=0,"",AH39*15)</f>
        <v/>
      </c>
      <c r="AJ39" s="19"/>
      <c r="AK39" s="16" t="str">
        <f>IF(AJ39*15=0,"",AJ39*15)</f>
        <v/>
      </c>
      <c r="AL39" s="19"/>
      <c r="AM39" s="23"/>
      <c r="AN39" s="19"/>
      <c r="AO39" s="16" t="str">
        <f>IF(AN39*15=0,"",AN39*15)</f>
        <v/>
      </c>
      <c r="AP39" s="19"/>
      <c r="AQ39" s="16" t="str">
        <f>IF(AP39*15=0,"",AP39*15)</f>
        <v/>
      </c>
      <c r="AR39" s="19"/>
      <c r="AS39" s="23"/>
      <c r="AT39" s="19"/>
      <c r="AU39" s="16" t="str">
        <f t="shared" si="71"/>
        <v/>
      </c>
      <c r="AV39" s="19"/>
      <c r="AW39" s="16" t="str">
        <f>IF(AV39*15=0,"",AV39*15)</f>
        <v/>
      </c>
      <c r="AX39" s="19"/>
      <c r="AY39" s="21"/>
      <c r="AZ39" s="24">
        <f t="shared" si="39"/>
        <v>1</v>
      </c>
      <c r="BA39" s="16">
        <f t="shared" si="43"/>
        <v>14</v>
      </c>
      <c r="BB39" s="25">
        <f t="shared" si="40"/>
        <v>2</v>
      </c>
      <c r="BC39" s="16">
        <f t="shared" si="44"/>
        <v>28</v>
      </c>
      <c r="BD39" s="25">
        <f t="shared" si="41"/>
        <v>3</v>
      </c>
      <c r="BE39" s="26">
        <f t="shared" si="42"/>
        <v>3</v>
      </c>
      <c r="BF39" s="40" t="s">
        <v>478</v>
      </c>
      <c r="BG39" s="41" t="s">
        <v>479</v>
      </c>
    </row>
    <row r="40" spans="1:59" s="27" customFormat="1" ht="15.75" customHeight="1" x14ac:dyDescent="0.2">
      <c r="A40" s="12" t="s">
        <v>112</v>
      </c>
      <c r="B40" s="29" t="s">
        <v>15</v>
      </c>
      <c r="C40" s="14" t="s">
        <v>113</v>
      </c>
      <c r="D40" s="71"/>
      <c r="E40" s="72" t="str">
        <f>IF(D40*15=0,"",D40*15)</f>
        <v/>
      </c>
      <c r="F40" s="71"/>
      <c r="G40" s="72" t="str">
        <f>IF(F40*15=0,"",F40*15)</f>
        <v/>
      </c>
      <c r="H40" s="71"/>
      <c r="I40" s="73"/>
      <c r="J40" s="71"/>
      <c r="K40" s="72" t="str">
        <f>IF(J40*15=0,"",J40*15)</f>
        <v/>
      </c>
      <c r="L40" s="71"/>
      <c r="M40" s="72" t="str">
        <f>IF(L40*15=0,"",L40*15)</f>
        <v/>
      </c>
      <c r="N40" s="71"/>
      <c r="O40" s="73"/>
      <c r="P40" s="71"/>
      <c r="Q40" s="72" t="str">
        <f>IF(P40*15=0,"",P40*15)</f>
        <v/>
      </c>
      <c r="R40" s="71"/>
      <c r="S40" s="72" t="str">
        <f>IF(R40*15=0,"",R40*15)</f>
        <v/>
      </c>
      <c r="T40" s="71"/>
      <c r="U40" s="73"/>
      <c r="V40" s="71"/>
      <c r="W40" s="72" t="str">
        <f>IF(V40*15=0,"",V40*15)</f>
        <v/>
      </c>
      <c r="X40" s="71"/>
      <c r="Y40" s="72"/>
      <c r="Z40" s="71"/>
      <c r="AA40" s="73"/>
      <c r="AB40" s="19">
        <v>1</v>
      </c>
      <c r="AC40" s="16">
        <v>14</v>
      </c>
      <c r="AD40" s="19">
        <v>2</v>
      </c>
      <c r="AE40" s="16">
        <v>28</v>
      </c>
      <c r="AF40" s="19">
        <v>2</v>
      </c>
      <c r="AG40" s="23" t="s">
        <v>681</v>
      </c>
      <c r="AH40" s="71"/>
      <c r="AI40" s="72" t="str">
        <f>IF(AH40*15=0,"",AH40*15)</f>
        <v/>
      </c>
      <c r="AJ40" s="71"/>
      <c r="AK40" s="72" t="str">
        <f>IF(AJ40*15=0,"",AJ40*15)</f>
        <v/>
      </c>
      <c r="AL40" s="71"/>
      <c r="AM40" s="73"/>
      <c r="AN40" s="71"/>
      <c r="AO40" s="72" t="str">
        <f>IF(AN40*15=0,"",AN40*15)</f>
        <v/>
      </c>
      <c r="AP40" s="71"/>
      <c r="AQ40" s="72" t="str">
        <f>IF(AP40*15=0,"",AP40*15)</f>
        <v/>
      </c>
      <c r="AR40" s="71"/>
      <c r="AS40" s="73"/>
      <c r="AT40" s="71"/>
      <c r="AU40" s="72" t="str">
        <f t="shared" si="71"/>
        <v/>
      </c>
      <c r="AV40" s="71"/>
      <c r="AW40" s="72" t="str">
        <f>IF(AV40*15=0,"",AV40*15)</f>
        <v/>
      </c>
      <c r="AX40" s="71"/>
      <c r="AY40" s="74"/>
      <c r="AZ40" s="24">
        <f t="shared" si="39"/>
        <v>1</v>
      </c>
      <c r="BA40" s="16">
        <f t="shared" si="43"/>
        <v>14</v>
      </c>
      <c r="BB40" s="25">
        <f t="shared" si="40"/>
        <v>2</v>
      </c>
      <c r="BC40" s="16">
        <f t="shared" si="44"/>
        <v>28</v>
      </c>
      <c r="BD40" s="25">
        <f t="shared" si="41"/>
        <v>2</v>
      </c>
      <c r="BE40" s="26">
        <f t="shared" si="42"/>
        <v>3</v>
      </c>
      <c r="BF40" s="40" t="s">
        <v>478</v>
      </c>
      <c r="BG40" s="41" t="s">
        <v>479</v>
      </c>
    </row>
    <row r="41" spans="1:59" ht="15.75" customHeight="1" x14ac:dyDescent="0.2">
      <c r="A41" s="12" t="s">
        <v>114</v>
      </c>
      <c r="B41" s="29" t="s">
        <v>15</v>
      </c>
      <c r="C41" s="14" t="s">
        <v>680</v>
      </c>
      <c r="D41" s="19"/>
      <c r="E41" s="16" t="str">
        <f>IF(D41*15=0,"",D41*15)</f>
        <v/>
      </c>
      <c r="F41" s="19"/>
      <c r="G41" s="16" t="str">
        <f>IF(F41*15=0,"",F41*15)</f>
        <v/>
      </c>
      <c r="H41" s="19"/>
      <c r="I41" s="23"/>
      <c r="J41" s="19"/>
      <c r="K41" s="16" t="str">
        <f>IF(J41*15=0,"",J41*15)</f>
        <v/>
      </c>
      <c r="L41" s="19"/>
      <c r="M41" s="16" t="str">
        <f>IF(L41*15=0,"",L41*15)</f>
        <v/>
      </c>
      <c r="N41" s="19"/>
      <c r="O41" s="23"/>
      <c r="P41" s="19"/>
      <c r="Q41" s="16" t="str">
        <f>IF(P41*15=0,"",P41*15)</f>
        <v/>
      </c>
      <c r="R41" s="19"/>
      <c r="S41" s="16" t="str">
        <f>IF(R41*15=0,"",R41*15)</f>
        <v/>
      </c>
      <c r="T41" s="19"/>
      <c r="U41" s="23"/>
      <c r="V41" s="19"/>
      <c r="W41" s="16" t="str">
        <f>IF(V41*15=0,"",V41*15)</f>
        <v/>
      </c>
      <c r="X41" s="19"/>
      <c r="Y41" s="16" t="str">
        <f>IF(X41*15=0,"",X41*15)</f>
        <v/>
      </c>
      <c r="Z41" s="19"/>
      <c r="AA41" s="23"/>
      <c r="AB41" s="19"/>
      <c r="AC41" s="16" t="str">
        <f>IF(AB41*15=0,"",AB41*15)</f>
        <v/>
      </c>
      <c r="AD41" s="19"/>
      <c r="AE41" s="16"/>
      <c r="AF41" s="19"/>
      <c r="AG41" s="23"/>
      <c r="AH41" s="19"/>
      <c r="AI41" s="16" t="str">
        <f>IF(AH41*15=0,"",AH41*15)</f>
        <v/>
      </c>
      <c r="AJ41" s="19">
        <v>1</v>
      </c>
      <c r="AK41" s="16">
        <v>14</v>
      </c>
      <c r="AL41" s="19">
        <v>1</v>
      </c>
      <c r="AM41" s="23" t="s">
        <v>682</v>
      </c>
      <c r="AN41" s="19"/>
      <c r="AO41" s="16" t="str">
        <f>IF(AN41*15=0,"",AN41*15)</f>
        <v/>
      </c>
      <c r="AP41" s="19"/>
      <c r="AQ41" s="16" t="str">
        <f>IF(AP41*15=0,"",AP41*15)</f>
        <v/>
      </c>
      <c r="AR41" s="19"/>
      <c r="AS41" s="23"/>
      <c r="AT41" s="19"/>
      <c r="AU41" s="16" t="str">
        <f t="shared" si="71"/>
        <v/>
      </c>
      <c r="AV41" s="19"/>
      <c r="AW41" s="16" t="str">
        <f>IF(AV41*15=0,"",AV41*15)</f>
        <v/>
      </c>
      <c r="AX41" s="19"/>
      <c r="AY41" s="21"/>
      <c r="AZ41" s="24" t="str">
        <f t="shared" si="39"/>
        <v/>
      </c>
      <c r="BA41" s="16" t="str">
        <f t="shared" si="43"/>
        <v/>
      </c>
      <c r="BB41" s="25">
        <f t="shared" si="40"/>
        <v>1</v>
      </c>
      <c r="BC41" s="16">
        <f t="shared" si="44"/>
        <v>14</v>
      </c>
      <c r="BD41" s="25">
        <f t="shared" si="41"/>
        <v>1</v>
      </c>
      <c r="BE41" s="26">
        <f t="shared" si="42"/>
        <v>1</v>
      </c>
      <c r="BF41" s="40" t="s">
        <v>478</v>
      </c>
      <c r="BG41" s="41" t="s">
        <v>479</v>
      </c>
    </row>
    <row r="42" spans="1:59" s="27" customFormat="1" ht="15.75" customHeight="1" x14ac:dyDescent="0.2">
      <c r="A42" s="28" t="s">
        <v>115</v>
      </c>
      <c r="B42" s="29" t="s">
        <v>34</v>
      </c>
      <c r="C42" s="30" t="s">
        <v>116</v>
      </c>
      <c r="D42" s="19"/>
      <c r="E42" s="16" t="str">
        <f t="shared" ref="E42:E73" si="77">IF(D42*15=0,"",D42*15)</f>
        <v/>
      </c>
      <c r="F42" s="19"/>
      <c r="G42" s="16" t="str">
        <f t="shared" ref="G42:G73" si="78">IF(F42*15=0,"",F42*15)</f>
        <v/>
      </c>
      <c r="H42" s="19"/>
      <c r="I42" s="23"/>
      <c r="J42" s="19"/>
      <c r="K42" s="16">
        <v>4</v>
      </c>
      <c r="L42" s="19">
        <v>2</v>
      </c>
      <c r="M42" s="16">
        <v>24</v>
      </c>
      <c r="N42" s="19">
        <v>1</v>
      </c>
      <c r="O42" s="23" t="s">
        <v>353</v>
      </c>
      <c r="P42" s="19"/>
      <c r="Q42" s="16" t="str">
        <f t="shared" ref="Q42:Q73" si="79">IF(P42*15=0,"",P42*15)</f>
        <v/>
      </c>
      <c r="R42" s="19"/>
      <c r="S42" s="16" t="str">
        <f t="shared" ref="S42:S73" si="80">IF(R42*15=0,"",R42*15)</f>
        <v/>
      </c>
      <c r="T42" s="19"/>
      <c r="U42" s="23"/>
      <c r="V42" s="19"/>
      <c r="W42" s="16" t="str">
        <f t="shared" ref="W42:W73" si="81">IF(V42*15=0,"",V42*15)</f>
        <v/>
      </c>
      <c r="X42" s="19"/>
      <c r="Y42" s="16" t="str">
        <f t="shared" ref="Y42:Y73" si="82">IF(X42*15=0,"",X42*15)</f>
        <v/>
      </c>
      <c r="Z42" s="19"/>
      <c r="AA42" s="23"/>
      <c r="AB42" s="19"/>
      <c r="AC42" s="16" t="str">
        <f t="shared" ref="AC42:AC73" si="83">IF(AB42*15=0,"",AB42*15)</f>
        <v/>
      </c>
      <c r="AD42" s="19"/>
      <c r="AE42" s="16" t="str">
        <f t="shared" ref="AE42:AE73" si="84">IF(AD42*15=0,"",AD42*15)</f>
        <v/>
      </c>
      <c r="AF42" s="19"/>
      <c r="AG42" s="23"/>
      <c r="AH42" s="19"/>
      <c r="AI42" s="16" t="str">
        <f t="shared" ref="AI42:AI45" si="85">IF(AH42*15=0,"",AH42*15)</f>
        <v/>
      </c>
      <c r="AJ42" s="19"/>
      <c r="AK42" s="16" t="str">
        <f t="shared" ref="AK42:AK45" si="86">IF(AJ42*15=0,"",AJ42*15)</f>
        <v/>
      </c>
      <c r="AL42" s="19"/>
      <c r="AM42" s="23"/>
      <c r="AN42" s="19"/>
      <c r="AO42" s="16" t="str">
        <f t="shared" ref="AO42:AO73" si="87">IF(AN42*15=0,"",AN42*15)</f>
        <v/>
      </c>
      <c r="AP42" s="19"/>
      <c r="AQ42" s="16" t="str">
        <f t="shared" ref="AQ42:AQ73" si="88">IF(AP42*15=0,"",AP42*15)</f>
        <v/>
      </c>
      <c r="AR42" s="19"/>
      <c r="AS42" s="23"/>
      <c r="AT42" s="19"/>
      <c r="AU42" s="16" t="str">
        <f t="shared" si="71"/>
        <v/>
      </c>
      <c r="AV42" s="19"/>
      <c r="AW42" s="16" t="str">
        <f t="shared" ref="AW42:AW47" si="89">IF(AV42*15=0,"",AV42*15)</f>
        <v/>
      </c>
      <c r="AX42" s="19"/>
      <c r="AY42" s="21"/>
      <c r="AZ42" s="24" t="str">
        <f t="shared" si="39"/>
        <v/>
      </c>
      <c r="BA42" s="16">
        <v>4</v>
      </c>
      <c r="BB42" s="25">
        <f t="shared" si="40"/>
        <v>2</v>
      </c>
      <c r="BC42" s="16">
        <v>24</v>
      </c>
      <c r="BD42" s="25">
        <f t="shared" si="41"/>
        <v>1</v>
      </c>
      <c r="BE42" s="26">
        <f t="shared" si="42"/>
        <v>2</v>
      </c>
      <c r="BF42" s="40" t="s">
        <v>444</v>
      </c>
      <c r="BG42" s="41" t="s">
        <v>480</v>
      </c>
    </row>
    <row r="43" spans="1:59" ht="15.75" customHeight="1" x14ac:dyDescent="0.2">
      <c r="A43" s="28" t="s">
        <v>117</v>
      </c>
      <c r="B43" s="29" t="s">
        <v>34</v>
      </c>
      <c r="C43" s="30" t="s">
        <v>118</v>
      </c>
      <c r="D43" s="19"/>
      <c r="E43" s="16" t="str">
        <f t="shared" si="77"/>
        <v/>
      </c>
      <c r="F43" s="19"/>
      <c r="G43" s="16" t="str">
        <f t="shared" si="78"/>
        <v/>
      </c>
      <c r="H43" s="19"/>
      <c r="I43" s="23"/>
      <c r="J43" s="19"/>
      <c r="K43" s="16" t="str">
        <f t="shared" ref="K43:K48" si="90">IF(J43*15=0,"",J43*15)</f>
        <v/>
      </c>
      <c r="L43" s="19"/>
      <c r="M43" s="16" t="str">
        <f t="shared" ref="M43:M48" si="91">IF(L43*15=0,"",L43*15)</f>
        <v/>
      </c>
      <c r="N43" s="19"/>
      <c r="O43" s="23"/>
      <c r="P43" s="19"/>
      <c r="Q43" s="16">
        <v>4</v>
      </c>
      <c r="R43" s="19">
        <v>2</v>
      </c>
      <c r="S43" s="16">
        <v>24</v>
      </c>
      <c r="T43" s="19">
        <v>1</v>
      </c>
      <c r="U43" s="23" t="s">
        <v>353</v>
      </c>
      <c r="V43" s="19"/>
      <c r="W43" s="16" t="str">
        <f t="shared" si="81"/>
        <v/>
      </c>
      <c r="X43" s="19"/>
      <c r="Y43" s="16" t="str">
        <f t="shared" si="82"/>
        <v/>
      </c>
      <c r="Z43" s="19"/>
      <c r="AA43" s="23"/>
      <c r="AB43" s="19"/>
      <c r="AC43" s="16" t="str">
        <f t="shared" si="83"/>
        <v/>
      </c>
      <c r="AD43" s="19"/>
      <c r="AE43" s="16" t="str">
        <f t="shared" si="84"/>
        <v/>
      </c>
      <c r="AF43" s="19"/>
      <c r="AG43" s="23"/>
      <c r="AH43" s="19"/>
      <c r="AI43" s="16" t="str">
        <f t="shared" si="85"/>
        <v/>
      </c>
      <c r="AJ43" s="19"/>
      <c r="AK43" s="16" t="str">
        <f t="shared" si="86"/>
        <v/>
      </c>
      <c r="AL43" s="19"/>
      <c r="AM43" s="23"/>
      <c r="AN43" s="19"/>
      <c r="AO43" s="16" t="str">
        <f t="shared" si="87"/>
        <v/>
      </c>
      <c r="AP43" s="19"/>
      <c r="AQ43" s="16" t="str">
        <f t="shared" si="88"/>
        <v/>
      </c>
      <c r="AR43" s="19"/>
      <c r="AS43" s="23"/>
      <c r="AT43" s="19"/>
      <c r="AU43" s="16" t="str">
        <f t="shared" si="71"/>
        <v/>
      </c>
      <c r="AV43" s="19"/>
      <c r="AW43" s="16" t="str">
        <f t="shared" si="89"/>
        <v/>
      </c>
      <c r="AX43" s="19"/>
      <c r="AY43" s="21"/>
      <c r="AZ43" s="24" t="str">
        <f t="shared" si="39"/>
        <v/>
      </c>
      <c r="BA43" s="16">
        <v>4</v>
      </c>
      <c r="BB43" s="25">
        <f t="shared" si="40"/>
        <v>2</v>
      </c>
      <c r="BC43" s="16">
        <v>24</v>
      </c>
      <c r="BD43" s="25">
        <f t="shared" si="41"/>
        <v>1</v>
      </c>
      <c r="BE43" s="26">
        <f t="shared" si="42"/>
        <v>2</v>
      </c>
      <c r="BF43" s="40" t="s">
        <v>444</v>
      </c>
      <c r="BG43" s="41" t="s">
        <v>480</v>
      </c>
    </row>
    <row r="44" spans="1:59" ht="15.75" customHeight="1" x14ac:dyDescent="0.2">
      <c r="A44" s="28" t="s">
        <v>119</v>
      </c>
      <c r="B44" s="29" t="s">
        <v>34</v>
      </c>
      <c r="C44" s="30" t="s">
        <v>120</v>
      </c>
      <c r="D44" s="19"/>
      <c r="E44" s="16" t="str">
        <f t="shared" si="77"/>
        <v/>
      </c>
      <c r="F44" s="19"/>
      <c r="G44" s="16" t="str">
        <f t="shared" si="78"/>
        <v/>
      </c>
      <c r="H44" s="19"/>
      <c r="I44" s="23"/>
      <c r="J44" s="19"/>
      <c r="K44" s="16" t="str">
        <f t="shared" si="90"/>
        <v/>
      </c>
      <c r="L44" s="19"/>
      <c r="M44" s="16" t="str">
        <f t="shared" si="91"/>
        <v/>
      </c>
      <c r="N44" s="19"/>
      <c r="O44" s="23"/>
      <c r="P44" s="19"/>
      <c r="Q44" s="16" t="str">
        <f t="shared" si="79"/>
        <v/>
      </c>
      <c r="R44" s="19"/>
      <c r="S44" s="16" t="str">
        <f t="shared" si="80"/>
        <v/>
      </c>
      <c r="T44" s="19"/>
      <c r="U44" s="23"/>
      <c r="V44" s="19"/>
      <c r="W44" s="16">
        <v>4</v>
      </c>
      <c r="X44" s="19">
        <v>2</v>
      </c>
      <c r="Y44" s="16">
        <v>24</v>
      </c>
      <c r="Z44" s="19">
        <v>1</v>
      </c>
      <c r="AA44" s="23" t="s">
        <v>353</v>
      </c>
      <c r="AB44" s="19"/>
      <c r="AC44" s="16" t="str">
        <f t="shared" si="83"/>
        <v/>
      </c>
      <c r="AD44" s="19"/>
      <c r="AE44" s="16" t="str">
        <f t="shared" si="84"/>
        <v/>
      </c>
      <c r="AF44" s="19"/>
      <c r="AG44" s="23"/>
      <c r="AH44" s="19"/>
      <c r="AI44" s="16" t="str">
        <f t="shared" si="85"/>
        <v/>
      </c>
      <c r="AJ44" s="19"/>
      <c r="AK44" s="16" t="str">
        <f t="shared" si="86"/>
        <v/>
      </c>
      <c r="AL44" s="19"/>
      <c r="AM44" s="23"/>
      <c r="AN44" s="19"/>
      <c r="AO44" s="16" t="str">
        <f t="shared" si="87"/>
        <v/>
      </c>
      <c r="AP44" s="19"/>
      <c r="AQ44" s="16" t="str">
        <f t="shared" si="88"/>
        <v/>
      </c>
      <c r="AR44" s="19"/>
      <c r="AS44" s="23"/>
      <c r="AT44" s="19"/>
      <c r="AU44" s="16" t="str">
        <f t="shared" si="71"/>
        <v/>
      </c>
      <c r="AV44" s="19"/>
      <c r="AW44" s="16" t="str">
        <f t="shared" si="89"/>
        <v/>
      </c>
      <c r="AX44" s="19"/>
      <c r="AY44" s="21"/>
      <c r="AZ44" s="24" t="str">
        <f t="shared" si="39"/>
        <v/>
      </c>
      <c r="BA44" s="16">
        <v>4</v>
      </c>
      <c r="BB44" s="25">
        <f t="shared" si="40"/>
        <v>2</v>
      </c>
      <c r="BC44" s="16">
        <v>24</v>
      </c>
      <c r="BD44" s="25">
        <f t="shared" si="41"/>
        <v>1</v>
      </c>
      <c r="BE44" s="26">
        <f t="shared" si="42"/>
        <v>2</v>
      </c>
      <c r="BF44" s="40" t="s">
        <v>444</v>
      </c>
      <c r="BG44" s="41" t="s">
        <v>480</v>
      </c>
    </row>
    <row r="45" spans="1:59" ht="15.75" customHeight="1" x14ac:dyDescent="0.2">
      <c r="A45" s="28" t="s">
        <v>121</v>
      </c>
      <c r="B45" s="29" t="s">
        <v>34</v>
      </c>
      <c r="C45" s="30" t="s">
        <v>122</v>
      </c>
      <c r="D45" s="19"/>
      <c r="E45" s="16" t="str">
        <f t="shared" si="77"/>
        <v/>
      </c>
      <c r="F45" s="19"/>
      <c r="G45" s="16" t="str">
        <f t="shared" si="78"/>
        <v/>
      </c>
      <c r="H45" s="19"/>
      <c r="I45" s="23"/>
      <c r="J45" s="19"/>
      <c r="K45" s="16" t="str">
        <f t="shared" si="90"/>
        <v/>
      </c>
      <c r="L45" s="19"/>
      <c r="M45" s="16" t="str">
        <f t="shared" si="91"/>
        <v/>
      </c>
      <c r="N45" s="19"/>
      <c r="O45" s="23"/>
      <c r="P45" s="19"/>
      <c r="Q45" s="16" t="str">
        <f t="shared" si="79"/>
        <v/>
      </c>
      <c r="R45" s="19"/>
      <c r="S45" s="16" t="str">
        <f t="shared" si="80"/>
        <v/>
      </c>
      <c r="T45" s="19"/>
      <c r="U45" s="23"/>
      <c r="V45" s="19"/>
      <c r="W45" s="16" t="str">
        <f t="shared" si="81"/>
        <v/>
      </c>
      <c r="X45" s="19"/>
      <c r="Y45" s="16" t="str">
        <f t="shared" si="82"/>
        <v/>
      </c>
      <c r="Z45" s="19"/>
      <c r="AA45" s="23"/>
      <c r="AB45" s="19"/>
      <c r="AC45" s="16">
        <v>4</v>
      </c>
      <c r="AD45" s="19">
        <v>2</v>
      </c>
      <c r="AE45" s="16">
        <v>24</v>
      </c>
      <c r="AF45" s="19">
        <v>1</v>
      </c>
      <c r="AG45" s="23" t="s">
        <v>353</v>
      </c>
      <c r="AH45" s="19"/>
      <c r="AI45" s="16" t="str">
        <f t="shared" si="85"/>
        <v/>
      </c>
      <c r="AJ45" s="19"/>
      <c r="AK45" s="16" t="str">
        <f t="shared" si="86"/>
        <v/>
      </c>
      <c r="AL45" s="19"/>
      <c r="AM45" s="23"/>
      <c r="AN45" s="19"/>
      <c r="AO45" s="16" t="str">
        <f t="shared" si="87"/>
        <v/>
      </c>
      <c r="AP45" s="19"/>
      <c r="AQ45" s="16" t="str">
        <f t="shared" si="88"/>
        <v/>
      </c>
      <c r="AR45" s="19"/>
      <c r="AS45" s="23"/>
      <c r="AT45" s="19"/>
      <c r="AU45" s="16" t="str">
        <f t="shared" si="71"/>
        <v/>
      </c>
      <c r="AV45" s="19"/>
      <c r="AW45" s="16" t="str">
        <f t="shared" si="89"/>
        <v/>
      </c>
      <c r="AX45" s="19"/>
      <c r="AY45" s="21"/>
      <c r="AZ45" s="24" t="str">
        <f t="shared" si="39"/>
        <v/>
      </c>
      <c r="BA45" s="16">
        <v>4</v>
      </c>
      <c r="BB45" s="25">
        <f t="shared" si="40"/>
        <v>2</v>
      </c>
      <c r="BC45" s="16">
        <v>24</v>
      </c>
      <c r="BD45" s="25">
        <f t="shared" si="41"/>
        <v>1</v>
      </c>
      <c r="BE45" s="26">
        <f t="shared" si="42"/>
        <v>2</v>
      </c>
      <c r="BF45" s="40" t="s">
        <v>444</v>
      </c>
      <c r="BG45" s="41" t="s">
        <v>480</v>
      </c>
    </row>
    <row r="46" spans="1:59" ht="15.75" customHeight="1" x14ac:dyDescent="0.2">
      <c r="A46" s="28" t="s">
        <v>123</v>
      </c>
      <c r="B46" s="75" t="s">
        <v>34</v>
      </c>
      <c r="C46" s="30" t="s">
        <v>124</v>
      </c>
      <c r="D46" s="19"/>
      <c r="E46" s="16" t="str">
        <f t="shared" si="77"/>
        <v/>
      </c>
      <c r="F46" s="19"/>
      <c r="G46" s="16" t="str">
        <f t="shared" si="78"/>
        <v/>
      </c>
      <c r="H46" s="19"/>
      <c r="I46" s="23"/>
      <c r="J46" s="19"/>
      <c r="K46" s="16" t="str">
        <f t="shared" si="90"/>
        <v/>
      </c>
      <c r="L46" s="19"/>
      <c r="M46" s="16" t="str">
        <f t="shared" si="91"/>
        <v/>
      </c>
      <c r="N46" s="19"/>
      <c r="O46" s="23"/>
      <c r="P46" s="19"/>
      <c r="Q46" s="16" t="str">
        <f t="shared" si="79"/>
        <v/>
      </c>
      <c r="R46" s="19"/>
      <c r="S46" s="16" t="str">
        <f t="shared" si="80"/>
        <v/>
      </c>
      <c r="T46" s="19"/>
      <c r="U46" s="23"/>
      <c r="V46" s="19"/>
      <c r="W46" s="16" t="str">
        <f t="shared" si="81"/>
        <v/>
      </c>
      <c r="X46" s="19"/>
      <c r="Y46" s="16" t="str">
        <f t="shared" si="82"/>
        <v/>
      </c>
      <c r="Z46" s="19"/>
      <c r="AA46" s="23"/>
      <c r="AB46" s="19"/>
      <c r="AC46" s="16" t="str">
        <f t="shared" si="83"/>
        <v/>
      </c>
      <c r="AD46" s="19"/>
      <c r="AE46" s="16" t="str">
        <f t="shared" si="84"/>
        <v/>
      </c>
      <c r="AF46" s="19"/>
      <c r="AG46" s="23"/>
      <c r="AH46" s="19"/>
      <c r="AI46" s="16">
        <v>4</v>
      </c>
      <c r="AJ46" s="19">
        <v>2</v>
      </c>
      <c r="AK46" s="16">
        <v>24</v>
      </c>
      <c r="AL46" s="19">
        <v>1</v>
      </c>
      <c r="AM46" s="23" t="s">
        <v>353</v>
      </c>
      <c r="AN46" s="19"/>
      <c r="AO46" s="16" t="str">
        <f t="shared" si="87"/>
        <v/>
      </c>
      <c r="AP46" s="19"/>
      <c r="AQ46" s="16" t="str">
        <f t="shared" si="88"/>
        <v/>
      </c>
      <c r="AR46" s="19"/>
      <c r="AS46" s="23"/>
      <c r="AT46" s="19"/>
      <c r="AU46" s="16" t="str">
        <f t="shared" si="71"/>
        <v/>
      </c>
      <c r="AV46" s="19"/>
      <c r="AW46" s="16" t="str">
        <f t="shared" si="89"/>
        <v/>
      </c>
      <c r="AX46" s="19"/>
      <c r="AY46" s="21"/>
      <c r="AZ46" s="24" t="str">
        <f t="shared" si="39"/>
        <v/>
      </c>
      <c r="BA46" s="16">
        <v>4</v>
      </c>
      <c r="BB46" s="25">
        <f t="shared" si="40"/>
        <v>2</v>
      </c>
      <c r="BC46" s="16">
        <v>24</v>
      </c>
      <c r="BD46" s="25">
        <f t="shared" si="41"/>
        <v>1</v>
      </c>
      <c r="BE46" s="26">
        <f t="shared" si="42"/>
        <v>2</v>
      </c>
      <c r="BF46" s="40" t="s">
        <v>444</v>
      </c>
      <c r="BG46" s="41" t="s">
        <v>480</v>
      </c>
    </row>
    <row r="47" spans="1:59" ht="15.75" customHeight="1" x14ac:dyDescent="0.2">
      <c r="A47" s="12" t="s">
        <v>125</v>
      </c>
      <c r="B47" s="29" t="s">
        <v>15</v>
      </c>
      <c r="C47" s="30" t="s">
        <v>126</v>
      </c>
      <c r="D47" s="71"/>
      <c r="E47" s="72" t="str">
        <f t="shared" si="77"/>
        <v/>
      </c>
      <c r="F47" s="71"/>
      <c r="G47" s="72" t="str">
        <f t="shared" si="78"/>
        <v/>
      </c>
      <c r="H47" s="71"/>
      <c r="I47" s="73"/>
      <c r="J47" s="71"/>
      <c r="K47" s="72" t="str">
        <f t="shared" si="90"/>
        <v/>
      </c>
      <c r="L47" s="71"/>
      <c r="M47" s="72" t="str">
        <f t="shared" si="91"/>
        <v/>
      </c>
      <c r="N47" s="71"/>
      <c r="O47" s="73"/>
      <c r="P47" s="71"/>
      <c r="Q47" s="72" t="str">
        <f t="shared" si="79"/>
        <v/>
      </c>
      <c r="R47" s="71"/>
      <c r="S47" s="72" t="str">
        <f t="shared" si="80"/>
        <v/>
      </c>
      <c r="T47" s="71"/>
      <c r="U47" s="73"/>
      <c r="V47" s="71"/>
      <c r="W47" s="72" t="str">
        <f t="shared" si="81"/>
        <v/>
      </c>
      <c r="X47" s="71"/>
      <c r="Y47" s="72" t="str">
        <f t="shared" si="82"/>
        <v/>
      </c>
      <c r="Z47" s="71"/>
      <c r="AA47" s="73"/>
      <c r="AB47" s="71"/>
      <c r="AC47" s="72" t="str">
        <f t="shared" si="83"/>
        <v/>
      </c>
      <c r="AD47" s="71"/>
      <c r="AE47" s="72" t="str">
        <f t="shared" si="84"/>
        <v/>
      </c>
      <c r="AF47" s="71"/>
      <c r="AG47" s="73"/>
      <c r="AH47" s="71"/>
      <c r="AI47" s="72" t="str">
        <f t="shared" ref="AI47:AI73" si="92">IF(AH47*15=0,"",AH47*15)</f>
        <v/>
      </c>
      <c r="AJ47" s="71"/>
      <c r="AK47" s="72" t="str">
        <f t="shared" ref="AK47:AK73" si="93">IF(AJ47*15=0,"",AJ47*15)</f>
        <v/>
      </c>
      <c r="AL47" s="71"/>
      <c r="AM47" s="73"/>
      <c r="AN47" s="19"/>
      <c r="AO47" s="16" t="str">
        <f t="shared" si="87"/>
        <v/>
      </c>
      <c r="AP47" s="19">
        <v>1</v>
      </c>
      <c r="AQ47" s="16">
        <v>14</v>
      </c>
      <c r="AR47" s="19">
        <v>1</v>
      </c>
      <c r="AS47" s="23" t="s">
        <v>353</v>
      </c>
      <c r="AT47" s="19"/>
      <c r="AU47" s="16" t="str">
        <f t="shared" si="71"/>
        <v/>
      </c>
      <c r="AV47" s="19"/>
      <c r="AW47" s="16" t="str">
        <f t="shared" si="89"/>
        <v/>
      </c>
      <c r="AX47" s="19"/>
      <c r="AY47" s="21"/>
      <c r="AZ47" s="24" t="str">
        <f t="shared" si="39"/>
        <v/>
      </c>
      <c r="BA47" s="16" t="str">
        <f t="shared" si="43"/>
        <v/>
      </c>
      <c r="BB47" s="25">
        <f t="shared" si="40"/>
        <v>1</v>
      </c>
      <c r="BC47" s="16">
        <f t="shared" si="44"/>
        <v>14</v>
      </c>
      <c r="BD47" s="25">
        <f t="shared" si="41"/>
        <v>1</v>
      </c>
      <c r="BE47" s="26">
        <f t="shared" si="42"/>
        <v>1</v>
      </c>
      <c r="BF47" s="40" t="s">
        <v>444</v>
      </c>
      <c r="BG47" s="41" t="s">
        <v>480</v>
      </c>
    </row>
    <row r="48" spans="1:59" ht="15.75" customHeight="1" x14ac:dyDescent="0.2">
      <c r="A48" s="12" t="s">
        <v>127</v>
      </c>
      <c r="B48" s="29" t="s">
        <v>15</v>
      </c>
      <c r="C48" s="30" t="s">
        <v>128</v>
      </c>
      <c r="D48" s="19"/>
      <c r="E48" s="16" t="str">
        <f t="shared" si="77"/>
        <v/>
      </c>
      <c r="F48" s="19"/>
      <c r="G48" s="16" t="str">
        <f t="shared" si="78"/>
        <v/>
      </c>
      <c r="H48" s="19"/>
      <c r="I48" s="23"/>
      <c r="J48" s="19"/>
      <c r="K48" s="16" t="str">
        <f t="shared" si="90"/>
        <v/>
      </c>
      <c r="L48" s="19"/>
      <c r="M48" s="16" t="str">
        <f t="shared" si="91"/>
        <v/>
      </c>
      <c r="N48" s="19"/>
      <c r="O48" s="23"/>
      <c r="P48" s="19"/>
      <c r="Q48" s="16" t="str">
        <f t="shared" si="79"/>
        <v/>
      </c>
      <c r="R48" s="19"/>
      <c r="S48" s="16" t="str">
        <f t="shared" si="80"/>
        <v/>
      </c>
      <c r="T48" s="19"/>
      <c r="U48" s="23"/>
      <c r="V48" s="19"/>
      <c r="W48" s="16" t="str">
        <f t="shared" si="81"/>
        <v/>
      </c>
      <c r="X48" s="19"/>
      <c r="Y48" s="16" t="str">
        <f t="shared" si="82"/>
        <v/>
      </c>
      <c r="Z48" s="19"/>
      <c r="AA48" s="23"/>
      <c r="AB48" s="19"/>
      <c r="AC48" s="16" t="str">
        <f t="shared" si="83"/>
        <v/>
      </c>
      <c r="AD48" s="19"/>
      <c r="AE48" s="16" t="str">
        <f t="shared" si="84"/>
        <v/>
      </c>
      <c r="AF48" s="19"/>
      <c r="AG48" s="23"/>
      <c r="AH48" s="19"/>
      <c r="AI48" s="16" t="str">
        <f t="shared" si="92"/>
        <v/>
      </c>
      <c r="AJ48" s="19"/>
      <c r="AK48" s="16" t="str">
        <f t="shared" si="93"/>
        <v/>
      </c>
      <c r="AL48" s="19"/>
      <c r="AM48" s="23"/>
      <c r="AN48" s="19"/>
      <c r="AO48" s="16" t="str">
        <f t="shared" si="87"/>
        <v/>
      </c>
      <c r="AP48" s="19"/>
      <c r="AQ48" s="16" t="str">
        <f t="shared" si="88"/>
        <v/>
      </c>
      <c r="AR48" s="19"/>
      <c r="AS48" s="23"/>
      <c r="AT48" s="19"/>
      <c r="AU48" s="16" t="str">
        <f t="shared" si="71"/>
        <v/>
      </c>
      <c r="AV48" s="19">
        <v>1</v>
      </c>
      <c r="AW48" s="16">
        <v>10</v>
      </c>
      <c r="AX48" s="19">
        <v>1</v>
      </c>
      <c r="AY48" s="21" t="s">
        <v>353</v>
      </c>
      <c r="AZ48" s="24" t="str">
        <f t="shared" si="39"/>
        <v/>
      </c>
      <c r="BA48" s="16" t="str">
        <f t="shared" si="43"/>
        <v/>
      </c>
      <c r="BB48" s="25">
        <f t="shared" si="40"/>
        <v>1</v>
      </c>
      <c r="BC48" s="16">
        <v>10</v>
      </c>
      <c r="BD48" s="25">
        <f t="shared" si="41"/>
        <v>1</v>
      </c>
      <c r="BE48" s="26">
        <f t="shared" si="42"/>
        <v>1</v>
      </c>
      <c r="BF48" s="40" t="s">
        <v>444</v>
      </c>
      <c r="BG48" s="41" t="s">
        <v>480</v>
      </c>
    </row>
    <row r="49" spans="1:59" ht="15.75" customHeight="1" x14ac:dyDescent="0.2">
      <c r="A49" s="12" t="s">
        <v>129</v>
      </c>
      <c r="B49" s="29" t="s">
        <v>15</v>
      </c>
      <c r="C49" s="76" t="s">
        <v>130</v>
      </c>
      <c r="D49" s="19"/>
      <c r="E49" s="16" t="str">
        <f t="shared" si="77"/>
        <v/>
      </c>
      <c r="F49" s="19"/>
      <c r="G49" s="16" t="str">
        <f t="shared" si="78"/>
        <v/>
      </c>
      <c r="H49" s="19"/>
      <c r="I49" s="23"/>
      <c r="J49" s="19">
        <v>1</v>
      </c>
      <c r="K49" s="16">
        <v>14</v>
      </c>
      <c r="L49" s="19">
        <v>1</v>
      </c>
      <c r="M49" s="16">
        <v>14</v>
      </c>
      <c r="N49" s="19">
        <v>2</v>
      </c>
      <c r="O49" s="23" t="s">
        <v>15</v>
      </c>
      <c r="P49" s="19"/>
      <c r="Q49" s="16" t="str">
        <f t="shared" si="79"/>
        <v/>
      </c>
      <c r="R49" s="19"/>
      <c r="S49" s="16" t="str">
        <f t="shared" si="80"/>
        <v/>
      </c>
      <c r="T49" s="19"/>
      <c r="U49" s="23"/>
      <c r="V49" s="19"/>
      <c r="W49" s="16" t="str">
        <f t="shared" si="81"/>
        <v/>
      </c>
      <c r="X49" s="19"/>
      <c r="Y49" s="16" t="str">
        <f t="shared" si="82"/>
        <v/>
      </c>
      <c r="Z49" s="19"/>
      <c r="AA49" s="23"/>
      <c r="AB49" s="19"/>
      <c r="AC49" s="16" t="str">
        <f t="shared" si="83"/>
        <v/>
      </c>
      <c r="AD49" s="19"/>
      <c r="AE49" s="16" t="str">
        <f t="shared" si="84"/>
        <v/>
      </c>
      <c r="AF49" s="19"/>
      <c r="AG49" s="23"/>
      <c r="AH49" s="19"/>
      <c r="AI49" s="16" t="str">
        <f t="shared" si="92"/>
        <v/>
      </c>
      <c r="AJ49" s="19"/>
      <c r="AK49" s="16" t="str">
        <f t="shared" si="93"/>
        <v/>
      </c>
      <c r="AL49" s="19"/>
      <c r="AM49" s="23"/>
      <c r="AN49" s="19"/>
      <c r="AO49" s="16" t="str">
        <f t="shared" si="87"/>
        <v/>
      </c>
      <c r="AP49" s="19"/>
      <c r="AQ49" s="16" t="str">
        <f t="shared" si="88"/>
        <v/>
      </c>
      <c r="AR49" s="19"/>
      <c r="AS49" s="23"/>
      <c r="AT49" s="19"/>
      <c r="AU49" s="16" t="str">
        <f t="shared" si="71"/>
        <v/>
      </c>
      <c r="AV49" s="19"/>
      <c r="AW49" s="16" t="str">
        <f t="shared" ref="AW49:AW72" si="94">IF(AV49*15=0,"",AV49*15)</f>
        <v/>
      </c>
      <c r="AX49" s="19"/>
      <c r="AY49" s="21"/>
      <c r="AZ49" s="24">
        <f t="shared" si="39"/>
        <v>1</v>
      </c>
      <c r="BA49" s="16">
        <f t="shared" si="43"/>
        <v>14</v>
      </c>
      <c r="BB49" s="25">
        <f t="shared" si="40"/>
        <v>1</v>
      </c>
      <c r="BC49" s="16">
        <f t="shared" si="44"/>
        <v>14</v>
      </c>
      <c r="BD49" s="25">
        <f t="shared" si="41"/>
        <v>2</v>
      </c>
      <c r="BE49" s="26">
        <f t="shared" si="42"/>
        <v>2</v>
      </c>
      <c r="BF49" s="40" t="s">
        <v>481</v>
      </c>
      <c r="BG49" s="41" t="s">
        <v>482</v>
      </c>
    </row>
    <row r="50" spans="1:59" ht="15.75" customHeight="1" x14ac:dyDescent="0.2">
      <c r="A50" s="12" t="s">
        <v>131</v>
      </c>
      <c r="B50" s="29" t="s">
        <v>15</v>
      </c>
      <c r="C50" s="14" t="s">
        <v>132</v>
      </c>
      <c r="D50" s="19"/>
      <c r="E50" s="16" t="str">
        <f t="shared" si="77"/>
        <v/>
      </c>
      <c r="F50" s="19"/>
      <c r="G50" s="16" t="str">
        <f t="shared" si="78"/>
        <v/>
      </c>
      <c r="H50" s="19"/>
      <c r="I50" s="23"/>
      <c r="J50" s="19"/>
      <c r="K50" s="16" t="str">
        <f t="shared" ref="K50:K73" si="95">IF(J50*15=0,"",J50*15)</f>
        <v/>
      </c>
      <c r="L50" s="19"/>
      <c r="M50" s="16" t="str">
        <f t="shared" ref="M50:M73" si="96">IF(L50*15=0,"",L50*15)</f>
        <v/>
      </c>
      <c r="N50" s="19"/>
      <c r="O50" s="23"/>
      <c r="P50" s="19">
        <v>1</v>
      </c>
      <c r="Q50" s="16">
        <v>14</v>
      </c>
      <c r="R50" s="19">
        <v>1</v>
      </c>
      <c r="S50" s="16">
        <v>14</v>
      </c>
      <c r="T50" s="19">
        <v>2</v>
      </c>
      <c r="U50" s="23" t="s">
        <v>15</v>
      </c>
      <c r="V50" s="19"/>
      <c r="W50" s="16" t="str">
        <f t="shared" si="81"/>
        <v/>
      </c>
      <c r="X50" s="19"/>
      <c r="Y50" s="16" t="str">
        <f t="shared" si="82"/>
        <v/>
      </c>
      <c r="Z50" s="19"/>
      <c r="AA50" s="23"/>
      <c r="AB50" s="19"/>
      <c r="AC50" s="16" t="str">
        <f t="shared" si="83"/>
        <v/>
      </c>
      <c r="AD50" s="19"/>
      <c r="AE50" s="16" t="str">
        <f t="shared" si="84"/>
        <v/>
      </c>
      <c r="AF50" s="19"/>
      <c r="AG50" s="23"/>
      <c r="AH50" s="19"/>
      <c r="AI50" s="16" t="str">
        <f t="shared" si="92"/>
        <v/>
      </c>
      <c r="AJ50" s="19"/>
      <c r="AK50" s="16" t="str">
        <f t="shared" si="93"/>
        <v/>
      </c>
      <c r="AL50" s="19"/>
      <c r="AM50" s="23"/>
      <c r="AN50" s="19"/>
      <c r="AO50" s="16" t="str">
        <f t="shared" si="87"/>
        <v/>
      </c>
      <c r="AP50" s="19"/>
      <c r="AQ50" s="16" t="str">
        <f t="shared" si="88"/>
        <v/>
      </c>
      <c r="AR50" s="19"/>
      <c r="AS50" s="23"/>
      <c r="AT50" s="19"/>
      <c r="AU50" s="16" t="str">
        <f t="shared" si="71"/>
        <v/>
      </c>
      <c r="AV50" s="19"/>
      <c r="AW50" s="16" t="str">
        <f t="shared" si="94"/>
        <v/>
      </c>
      <c r="AX50" s="19"/>
      <c r="AY50" s="21"/>
      <c r="AZ50" s="24">
        <f t="shared" si="39"/>
        <v>1</v>
      </c>
      <c r="BA50" s="16">
        <f t="shared" si="43"/>
        <v>14</v>
      </c>
      <c r="BB50" s="25">
        <f t="shared" si="40"/>
        <v>1</v>
      </c>
      <c r="BC50" s="16">
        <f t="shared" si="44"/>
        <v>14</v>
      </c>
      <c r="BD50" s="25">
        <f t="shared" si="41"/>
        <v>2</v>
      </c>
      <c r="BE50" s="26">
        <f t="shared" si="42"/>
        <v>2</v>
      </c>
      <c r="BF50" s="40" t="s">
        <v>481</v>
      </c>
      <c r="BG50" s="41" t="s">
        <v>482</v>
      </c>
    </row>
    <row r="51" spans="1:59" ht="15.75" customHeight="1" x14ac:dyDescent="0.2">
      <c r="A51" s="12" t="s">
        <v>546</v>
      </c>
      <c r="B51" s="29" t="s">
        <v>15</v>
      </c>
      <c r="C51" s="14" t="s">
        <v>454</v>
      </c>
      <c r="D51" s="71"/>
      <c r="E51" s="72" t="str">
        <f t="shared" si="77"/>
        <v/>
      </c>
      <c r="F51" s="71"/>
      <c r="G51" s="72" t="str">
        <f t="shared" si="78"/>
        <v/>
      </c>
      <c r="H51" s="71"/>
      <c r="I51" s="73"/>
      <c r="J51" s="71"/>
      <c r="K51" s="72" t="str">
        <f t="shared" si="95"/>
        <v/>
      </c>
      <c r="L51" s="71"/>
      <c r="M51" s="72" t="str">
        <f t="shared" si="96"/>
        <v/>
      </c>
      <c r="N51" s="71"/>
      <c r="O51" s="73"/>
      <c r="P51" s="71"/>
      <c r="Q51" s="72" t="str">
        <f t="shared" si="79"/>
        <v/>
      </c>
      <c r="R51" s="71"/>
      <c r="S51" s="72" t="str">
        <f t="shared" si="80"/>
        <v/>
      </c>
      <c r="T51" s="71"/>
      <c r="U51" s="73"/>
      <c r="V51" s="19"/>
      <c r="W51" s="16" t="str">
        <f t="shared" si="81"/>
        <v/>
      </c>
      <c r="X51" s="19"/>
      <c r="Y51" s="16" t="str">
        <f t="shared" si="82"/>
        <v/>
      </c>
      <c r="Z51" s="19"/>
      <c r="AA51" s="23"/>
      <c r="AB51" s="71"/>
      <c r="AC51" s="72" t="str">
        <f t="shared" si="83"/>
        <v/>
      </c>
      <c r="AD51" s="71"/>
      <c r="AE51" s="72" t="str">
        <f t="shared" si="84"/>
        <v/>
      </c>
      <c r="AF51" s="71"/>
      <c r="AG51" s="73"/>
      <c r="AH51" s="71"/>
      <c r="AI51" s="72" t="str">
        <f t="shared" si="92"/>
        <v/>
      </c>
      <c r="AJ51" s="71"/>
      <c r="AK51" s="72" t="str">
        <f t="shared" si="93"/>
        <v/>
      </c>
      <c r="AL51" s="71"/>
      <c r="AM51" s="73"/>
      <c r="AN51" s="19"/>
      <c r="AO51" s="16" t="str">
        <f t="shared" si="87"/>
        <v/>
      </c>
      <c r="AP51" s="19"/>
      <c r="AQ51" s="16" t="str">
        <f t="shared" si="88"/>
        <v/>
      </c>
      <c r="AR51" s="19"/>
      <c r="AS51" s="23"/>
      <c r="AT51" s="19"/>
      <c r="AU51" s="16" t="str">
        <f t="shared" si="71"/>
        <v/>
      </c>
      <c r="AV51" s="19">
        <v>1</v>
      </c>
      <c r="AW51" s="16">
        <v>8</v>
      </c>
      <c r="AX51" s="19">
        <v>1</v>
      </c>
      <c r="AY51" s="21" t="s">
        <v>353</v>
      </c>
      <c r="AZ51" s="24" t="str">
        <f t="shared" si="39"/>
        <v/>
      </c>
      <c r="BA51" s="16" t="str">
        <f t="shared" si="43"/>
        <v/>
      </c>
      <c r="BB51" s="25">
        <f t="shared" si="40"/>
        <v>1</v>
      </c>
      <c r="BC51" s="16">
        <v>8</v>
      </c>
      <c r="BD51" s="25">
        <f t="shared" si="41"/>
        <v>1</v>
      </c>
      <c r="BE51" s="26">
        <f t="shared" si="42"/>
        <v>1</v>
      </c>
      <c r="BF51" s="40" t="s">
        <v>462</v>
      </c>
      <c r="BG51" s="41" t="s">
        <v>547</v>
      </c>
    </row>
    <row r="52" spans="1:59" ht="15.75" customHeight="1" x14ac:dyDescent="0.2">
      <c r="A52" s="28" t="s">
        <v>133</v>
      </c>
      <c r="B52" s="75" t="s">
        <v>15</v>
      </c>
      <c r="C52" s="14" t="s">
        <v>134</v>
      </c>
      <c r="D52" s="19"/>
      <c r="E52" s="16" t="str">
        <f t="shared" si="77"/>
        <v/>
      </c>
      <c r="F52" s="19"/>
      <c r="G52" s="16" t="str">
        <f t="shared" si="78"/>
        <v/>
      </c>
      <c r="H52" s="19"/>
      <c r="I52" s="23"/>
      <c r="J52" s="19"/>
      <c r="K52" s="16" t="str">
        <f t="shared" si="95"/>
        <v/>
      </c>
      <c r="L52" s="19"/>
      <c r="M52" s="16" t="str">
        <f t="shared" si="96"/>
        <v/>
      </c>
      <c r="N52" s="19"/>
      <c r="O52" s="23"/>
      <c r="P52" s="19"/>
      <c r="Q52" s="16" t="str">
        <f t="shared" si="79"/>
        <v/>
      </c>
      <c r="R52" s="19"/>
      <c r="S52" s="16" t="str">
        <f t="shared" si="80"/>
        <v/>
      </c>
      <c r="T52" s="19"/>
      <c r="U52" s="23"/>
      <c r="V52" s="19"/>
      <c r="W52" s="16" t="str">
        <f t="shared" si="81"/>
        <v/>
      </c>
      <c r="X52" s="19"/>
      <c r="Y52" s="16" t="str">
        <f t="shared" si="82"/>
        <v/>
      </c>
      <c r="Z52" s="19"/>
      <c r="AA52" s="23"/>
      <c r="AB52" s="19">
        <v>1</v>
      </c>
      <c r="AC52" s="16">
        <v>14</v>
      </c>
      <c r="AD52" s="19">
        <v>1</v>
      </c>
      <c r="AE52" s="16">
        <v>14</v>
      </c>
      <c r="AF52" s="19">
        <v>2</v>
      </c>
      <c r="AG52" s="23" t="s">
        <v>97</v>
      </c>
      <c r="AH52" s="19"/>
      <c r="AI52" s="16" t="str">
        <f t="shared" si="92"/>
        <v/>
      </c>
      <c r="AJ52" s="19"/>
      <c r="AK52" s="16" t="str">
        <f t="shared" si="93"/>
        <v/>
      </c>
      <c r="AL52" s="19"/>
      <c r="AM52" s="23"/>
      <c r="AN52" s="19"/>
      <c r="AO52" s="16" t="str">
        <f t="shared" si="87"/>
        <v/>
      </c>
      <c r="AP52" s="19"/>
      <c r="AQ52" s="16" t="str">
        <f t="shared" si="88"/>
        <v/>
      </c>
      <c r="AR52" s="19"/>
      <c r="AS52" s="23"/>
      <c r="AT52" s="19"/>
      <c r="AU52" s="16" t="str">
        <f t="shared" si="71"/>
        <v/>
      </c>
      <c r="AV52" s="19"/>
      <c r="AW52" s="16" t="str">
        <f t="shared" si="94"/>
        <v/>
      </c>
      <c r="AX52" s="19"/>
      <c r="AY52" s="21"/>
      <c r="AZ52" s="24">
        <f t="shared" si="39"/>
        <v>1</v>
      </c>
      <c r="BA52" s="16">
        <f t="shared" si="43"/>
        <v>14</v>
      </c>
      <c r="BB52" s="25">
        <f t="shared" si="40"/>
        <v>1</v>
      </c>
      <c r="BC52" s="16">
        <f t="shared" si="44"/>
        <v>14</v>
      </c>
      <c r="BD52" s="25">
        <f t="shared" si="41"/>
        <v>2</v>
      </c>
      <c r="BE52" s="26">
        <f t="shared" si="42"/>
        <v>2</v>
      </c>
      <c r="BF52" s="40" t="s">
        <v>672</v>
      </c>
      <c r="BG52" s="41" t="s">
        <v>669</v>
      </c>
    </row>
    <row r="53" spans="1:59" ht="15.75" customHeight="1" x14ac:dyDescent="0.2">
      <c r="A53" s="28" t="s">
        <v>135</v>
      </c>
      <c r="B53" s="75" t="s">
        <v>15</v>
      </c>
      <c r="C53" s="14" t="s">
        <v>136</v>
      </c>
      <c r="D53" s="19"/>
      <c r="E53" s="16" t="str">
        <f t="shared" si="77"/>
        <v/>
      </c>
      <c r="F53" s="19"/>
      <c r="G53" s="16" t="str">
        <f t="shared" si="78"/>
        <v/>
      </c>
      <c r="H53" s="19"/>
      <c r="I53" s="23"/>
      <c r="J53" s="19"/>
      <c r="K53" s="16" t="str">
        <f t="shared" si="95"/>
        <v/>
      </c>
      <c r="L53" s="19"/>
      <c r="M53" s="16" t="str">
        <f t="shared" si="96"/>
        <v/>
      </c>
      <c r="N53" s="19"/>
      <c r="O53" s="23"/>
      <c r="P53" s="19"/>
      <c r="Q53" s="16" t="str">
        <f t="shared" si="79"/>
        <v/>
      </c>
      <c r="R53" s="19"/>
      <c r="S53" s="16" t="str">
        <f t="shared" si="80"/>
        <v/>
      </c>
      <c r="T53" s="19"/>
      <c r="U53" s="23"/>
      <c r="V53" s="19"/>
      <c r="W53" s="16" t="str">
        <f t="shared" si="81"/>
        <v/>
      </c>
      <c r="X53" s="19"/>
      <c r="Y53" s="16" t="str">
        <f t="shared" si="82"/>
        <v/>
      </c>
      <c r="Z53" s="19"/>
      <c r="AA53" s="23"/>
      <c r="AB53" s="19"/>
      <c r="AC53" s="16" t="str">
        <f t="shared" si="83"/>
        <v/>
      </c>
      <c r="AD53" s="19"/>
      <c r="AE53" s="16" t="str">
        <f t="shared" si="84"/>
        <v/>
      </c>
      <c r="AF53" s="19"/>
      <c r="AG53" s="23"/>
      <c r="AH53" s="19">
        <v>1</v>
      </c>
      <c r="AI53" s="16">
        <v>14</v>
      </c>
      <c r="AJ53" s="19">
        <v>1</v>
      </c>
      <c r="AK53" s="16">
        <v>14</v>
      </c>
      <c r="AL53" s="19">
        <v>2</v>
      </c>
      <c r="AM53" s="23" t="s">
        <v>97</v>
      </c>
      <c r="AN53" s="19"/>
      <c r="AO53" s="16" t="str">
        <f t="shared" si="87"/>
        <v/>
      </c>
      <c r="AP53" s="19"/>
      <c r="AQ53" s="16" t="str">
        <f t="shared" si="88"/>
        <v/>
      </c>
      <c r="AR53" s="19"/>
      <c r="AS53" s="23"/>
      <c r="AT53" s="19"/>
      <c r="AU53" s="16" t="str">
        <f t="shared" si="71"/>
        <v/>
      </c>
      <c r="AV53" s="19"/>
      <c r="AW53" s="16" t="str">
        <f t="shared" si="94"/>
        <v/>
      </c>
      <c r="AX53" s="19"/>
      <c r="AY53" s="21"/>
      <c r="AZ53" s="24">
        <f t="shared" si="39"/>
        <v>1</v>
      </c>
      <c r="BA53" s="16">
        <f t="shared" si="43"/>
        <v>14</v>
      </c>
      <c r="BB53" s="25">
        <f t="shared" si="40"/>
        <v>1</v>
      </c>
      <c r="BC53" s="16">
        <f t="shared" si="44"/>
        <v>14</v>
      </c>
      <c r="BD53" s="25">
        <f t="shared" si="41"/>
        <v>2</v>
      </c>
      <c r="BE53" s="26">
        <f t="shared" si="42"/>
        <v>2</v>
      </c>
      <c r="BF53" s="40" t="s">
        <v>672</v>
      </c>
      <c r="BG53" s="41" t="s">
        <v>669</v>
      </c>
    </row>
    <row r="54" spans="1:59" ht="15.75" customHeight="1" x14ac:dyDescent="0.2">
      <c r="A54" s="12" t="s">
        <v>137</v>
      </c>
      <c r="B54" s="29" t="s">
        <v>15</v>
      </c>
      <c r="C54" s="77" t="s">
        <v>138</v>
      </c>
      <c r="D54" s="19"/>
      <c r="E54" s="16" t="str">
        <f t="shared" si="77"/>
        <v/>
      </c>
      <c r="F54" s="19"/>
      <c r="G54" s="16" t="str">
        <f t="shared" si="78"/>
        <v/>
      </c>
      <c r="H54" s="19"/>
      <c r="I54" s="23"/>
      <c r="J54" s="19"/>
      <c r="K54" s="16" t="str">
        <f t="shared" si="95"/>
        <v/>
      </c>
      <c r="L54" s="19"/>
      <c r="M54" s="16" t="str">
        <f t="shared" si="96"/>
        <v/>
      </c>
      <c r="N54" s="19"/>
      <c r="O54" s="23"/>
      <c r="P54" s="19">
        <v>1</v>
      </c>
      <c r="Q54" s="16">
        <v>14</v>
      </c>
      <c r="R54" s="19">
        <v>1</v>
      </c>
      <c r="S54" s="16">
        <v>14</v>
      </c>
      <c r="T54" s="19">
        <v>2</v>
      </c>
      <c r="U54" s="23" t="s">
        <v>15</v>
      </c>
      <c r="V54" s="19"/>
      <c r="W54" s="16" t="str">
        <f t="shared" si="81"/>
        <v/>
      </c>
      <c r="X54" s="19"/>
      <c r="Y54" s="16" t="str">
        <f t="shared" si="82"/>
        <v/>
      </c>
      <c r="Z54" s="19"/>
      <c r="AA54" s="23"/>
      <c r="AB54" s="19"/>
      <c r="AC54" s="16" t="str">
        <f t="shared" si="83"/>
        <v/>
      </c>
      <c r="AD54" s="19"/>
      <c r="AE54" s="16" t="str">
        <f t="shared" si="84"/>
        <v/>
      </c>
      <c r="AF54" s="19"/>
      <c r="AG54" s="23"/>
      <c r="AH54" s="19"/>
      <c r="AI54" s="16" t="str">
        <f t="shared" si="92"/>
        <v/>
      </c>
      <c r="AJ54" s="19"/>
      <c r="AK54" s="16" t="str">
        <f t="shared" si="93"/>
        <v/>
      </c>
      <c r="AL54" s="19"/>
      <c r="AM54" s="23"/>
      <c r="AN54" s="19"/>
      <c r="AO54" s="16" t="str">
        <f t="shared" si="87"/>
        <v/>
      </c>
      <c r="AP54" s="19"/>
      <c r="AQ54" s="16" t="str">
        <f t="shared" si="88"/>
        <v/>
      </c>
      <c r="AR54" s="19"/>
      <c r="AS54" s="23"/>
      <c r="AT54" s="19"/>
      <c r="AU54" s="16" t="str">
        <f t="shared" si="71"/>
        <v/>
      </c>
      <c r="AV54" s="19"/>
      <c r="AW54" s="16" t="str">
        <f t="shared" si="94"/>
        <v/>
      </c>
      <c r="AX54" s="19"/>
      <c r="AY54" s="21"/>
      <c r="AZ54" s="24">
        <f t="shared" si="39"/>
        <v>1</v>
      </c>
      <c r="BA54" s="16">
        <f t="shared" si="43"/>
        <v>14</v>
      </c>
      <c r="BB54" s="25">
        <f t="shared" si="40"/>
        <v>1</v>
      </c>
      <c r="BC54" s="16">
        <f t="shared" si="44"/>
        <v>14</v>
      </c>
      <c r="BD54" s="25">
        <f t="shared" si="41"/>
        <v>2</v>
      </c>
      <c r="BE54" s="26">
        <f t="shared" si="42"/>
        <v>2</v>
      </c>
      <c r="BF54" s="40" t="s">
        <v>672</v>
      </c>
      <c r="BG54" s="41" t="s">
        <v>484</v>
      </c>
    </row>
    <row r="55" spans="1:59" ht="15.75" customHeight="1" x14ac:dyDescent="0.2">
      <c r="A55" s="12" t="s">
        <v>692</v>
      </c>
      <c r="B55" s="29" t="s">
        <v>15</v>
      </c>
      <c r="C55" s="69" t="s">
        <v>693</v>
      </c>
      <c r="D55" s="19"/>
      <c r="E55" s="16" t="str">
        <f t="shared" si="77"/>
        <v/>
      </c>
      <c r="F55" s="19"/>
      <c r="G55" s="16" t="str">
        <f t="shared" si="78"/>
        <v/>
      </c>
      <c r="H55" s="19"/>
      <c r="I55" s="23"/>
      <c r="J55" s="19"/>
      <c r="K55" s="16" t="str">
        <f t="shared" si="95"/>
        <v/>
      </c>
      <c r="L55" s="19"/>
      <c r="M55" s="16" t="str">
        <f t="shared" si="96"/>
        <v/>
      </c>
      <c r="N55" s="19"/>
      <c r="O55" s="23"/>
      <c r="P55" s="19"/>
      <c r="Q55" s="16" t="str">
        <f t="shared" si="79"/>
        <v/>
      </c>
      <c r="R55" s="19"/>
      <c r="S55" s="16" t="str">
        <f t="shared" si="80"/>
        <v/>
      </c>
      <c r="T55" s="19"/>
      <c r="U55" s="23"/>
      <c r="V55" s="19">
        <v>1</v>
      </c>
      <c r="W55" s="16">
        <v>14</v>
      </c>
      <c r="X55" s="19">
        <v>1</v>
      </c>
      <c r="Y55" s="16">
        <v>14</v>
      </c>
      <c r="Z55" s="19">
        <v>2</v>
      </c>
      <c r="AA55" s="23" t="s">
        <v>15</v>
      </c>
      <c r="AB55" s="19"/>
      <c r="AC55" s="16" t="str">
        <f t="shared" si="83"/>
        <v/>
      </c>
      <c r="AD55" s="19"/>
      <c r="AE55" s="16" t="str">
        <f t="shared" si="84"/>
        <v/>
      </c>
      <c r="AF55" s="19"/>
      <c r="AG55" s="23"/>
      <c r="AH55" s="19"/>
      <c r="AI55" s="16" t="str">
        <f t="shared" si="92"/>
        <v/>
      </c>
      <c r="AJ55" s="19"/>
      <c r="AK55" s="16" t="str">
        <f t="shared" si="93"/>
        <v/>
      </c>
      <c r="AL55" s="19"/>
      <c r="AM55" s="23"/>
      <c r="AN55" s="19"/>
      <c r="AO55" s="16" t="str">
        <f t="shared" si="87"/>
        <v/>
      </c>
      <c r="AP55" s="19"/>
      <c r="AQ55" s="16" t="str">
        <f t="shared" si="88"/>
        <v/>
      </c>
      <c r="AR55" s="19"/>
      <c r="AS55" s="23"/>
      <c r="AT55" s="19"/>
      <c r="AU55" s="16" t="str">
        <f t="shared" si="71"/>
        <v/>
      </c>
      <c r="AV55" s="19"/>
      <c r="AW55" s="16" t="str">
        <f t="shared" si="94"/>
        <v/>
      </c>
      <c r="AX55" s="19"/>
      <c r="AY55" s="21"/>
      <c r="AZ55" s="24">
        <f t="shared" si="39"/>
        <v>1</v>
      </c>
      <c r="BA55" s="16">
        <f t="shared" si="43"/>
        <v>14</v>
      </c>
      <c r="BB55" s="25">
        <f t="shared" si="40"/>
        <v>1</v>
      </c>
      <c r="BC55" s="16">
        <f t="shared" si="44"/>
        <v>14</v>
      </c>
      <c r="BD55" s="25">
        <f t="shared" si="41"/>
        <v>2</v>
      </c>
      <c r="BE55" s="26">
        <f t="shared" si="42"/>
        <v>2</v>
      </c>
      <c r="BF55" s="40" t="s">
        <v>672</v>
      </c>
      <c r="BG55" s="274" t="s">
        <v>626</v>
      </c>
    </row>
    <row r="56" spans="1:59" ht="15.75" customHeight="1" x14ac:dyDescent="0.2">
      <c r="A56" s="12" t="s">
        <v>694</v>
      </c>
      <c r="B56" s="469" t="s">
        <v>15</v>
      </c>
      <c r="C56" s="69" t="s">
        <v>695</v>
      </c>
      <c r="D56" s="19"/>
      <c r="E56" s="16" t="str">
        <f t="shared" si="77"/>
        <v/>
      </c>
      <c r="F56" s="19"/>
      <c r="G56" s="16" t="str">
        <f t="shared" si="78"/>
        <v/>
      </c>
      <c r="H56" s="19"/>
      <c r="I56" s="23"/>
      <c r="J56" s="19"/>
      <c r="K56" s="16" t="str">
        <f t="shared" si="95"/>
        <v/>
      </c>
      <c r="L56" s="19"/>
      <c r="M56" s="16" t="str">
        <f t="shared" si="96"/>
        <v/>
      </c>
      <c r="N56" s="19"/>
      <c r="O56" s="23"/>
      <c r="P56" s="19"/>
      <c r="Q56" s="16" t="str">
        <f t="shared" si="79"/>
        <v/>
      </c>
      <c r="R56" s="19"/>
      <c r="S56" s="16" t="str">
        <f t="shared" si="80"/>
        <v/>
      </c>
      <c r="T56" s="19"/>
      <c r="U56" s="23"/>
      <c r="V56" s="19"/>
      <c r="W56" s="16" t="str">
        <f t="shared" si="81"/>
        <v/>
      </c>
      <c r="X56" s="19"/>
      <c r="Y56" s="16" t="str">
        <f t="shared" si="82"/>
        <v/>
      </c>
      <c r="Z56" s="19"/>
      <c r="AA56" s="23"/>
      <c r="AB56" s="19"/>
      <c r="AC56" s="16" t="str">
        <f t="shared" si="83"/>
        <v/>
      </c>
      <c r="AD56" s="19"/>
      <c r="AE56" s="16" t="str">
        <f t="shared" si="84"/>
        <v/>
      </c>
      <c r="AF56" s="19"/>
      <c r="AG56" s="23"/>
      <c r="AH56" s="19"/>
      <c r="AI56" s="16" t="str">
        <f t="shared" si="92"/>
        <v/>
      </c>
      <c r="AJ56" s="19"/>
      <c r="AK56" s="16" t="str">
        <f t="shared" si="93"/>
        <v/>
      </c>
      <c r="AL56" s="19"/>
      <c r="AM56" s="23"/>
      <c r="AN56" s="19"/>
      <c r="AO56" s="16" t="str">
        <f t="shared" si="87"/>
        <v/>
      </c>
      <c r="AP56" s="19"/>
      <c r="AQ56" s="16" t="str">
        <f t="shared" si="88"/>
        <v/>
      </c>
      <c r="AR56" s="19"/>
      <c r="AS56" s="23"/>
      <c r="AT56" s="19"/>
      <c r="AU56" s="16" t="str">
        <f t="shared" si="71"/>
        <v/>
      </c>
      <c r="AV56" s="19">
        <v>1</v>
      </c>
      <c r="AW56" s="16">
        <v>10</v>
      </c>
      <c r="AX56" s="19">
        <v>1</v>
      </c>
      <c r="AY56" s="21" t="s">
        <v>353</v>
      </c>
      <c r="AZ56" s="24" t="str">
        <f t="shared" si="39"/>
        <v/>
      </c>
      <c r="BA56" s="16" t="str">
        <f t="shared" si="43"/>
        <v/>
      </c>
      <c r="BB56" s="25">
        <f t="shared" si="40"/>
        <v>1</v>
      </c>
      <c r="BC56" s="16">
        <v>10</v>
      </c>
      <c r="BD56" s="25">
        <f t="shared" si="41"/>
        <v>1</v>
      </c>
      <c r="BE56" s="26">
        <f t="shared" si="42"/>
        <v>1</v>
      </c>
      <c r="BF56" s="40" t="s">
        <v>672</v>
      </c>
      <c r="BG56" s="41" t="s">
        <v>475</v>
      </c>
    </row>
    <row r="57" spans="1:59" ht="15.75" customHeight="1" x14ac:dyDescent="0.2">
      <c r="A57" s="12" t="s">
        <v>139</v>
      </c>
      <c r="B57" s="29" t="s">
        <v>15</v>
      </c>
      <c r="C57" s="69" t="s">
        <v>140</v>
      </c>
      <c r="D57" s="19"/>
      <c r="E57" s="16" t="str">
        <f t="shared" si="77"/>
        <v/>
      </c>
      <c r="F57" s="19"/>
      <c r="G57" s="16" t="str">
        <f t="shared" si="78"/>
        <v/>
      </c>
      <c r="H57" s="19"/>
      <c r="I57" s="23"/>
      <c r="J57" s="19"/>
      <c r="K57" s="16" t="str">
        <f t="shared" si="95"/>
        <v/>
      </c>
      <c r="L57" s="19"/>
      <c r="M57" s="16" t="str">
        <f t="shared" si="96"/>
        <v/>
      </c>
      <c r="N57" s="19"/>
      <c r="O57" s="23"/>
      <c r="P57" s="19"/>
      <c r="Q57" s="16" t="str">
        <f t="shared" si="79"/>
        <v/>
      </c>
      <c r="R57" s="19"/>
      <c r="S57" s="16" t="str">
        <f t="shared" si="80"/>
        <v/>
      </c>
      <c r="T57" s="19"/>
      <c r="U57" s="23"/>
      <c r="V57" s="19"/>
      <c r="W57" s="16" t="str">
        <f t="shared" si="81"/>
        <v/>
      </c>
      <c r="X57" s="19">
        <v>1</v>
      </c>
      <c r="Y57" s="16">
        <v>14</v>
      </c>
      <c r="Z57" s="19">
        <v>1</v>
      </c>
      <c r="AA57" s="23" t="s">
        <v>87</v>
      </c>
      <c r="AB57" s="19"/>
      <c r="AC57" s="16" t="str">
        <f t="shared" si="83"/>
        <v/>
      </c>
      <c r="AD57" s="19"/>
      <c r="AE57" s="16" t="str">
        <f t="shared" si="84"/>
        <v/>
      </c>
      <c r="AF57" s="19"/>
      <c r="AG57" s="23"/>
      <c r="AH57" s="19"/>
      <c r="AI57" s="16" t="str">
        <f t="shared" si="92"/>
        <v/>
      </c>
      <c r="AJ57" s="19"/>
      <c r="AK57" s="16" t="str">
        <f t="shared" si="93"/>
        <v/>
      </c>
      <c r="AL57" s="19"/>
      <c r="AM57" s="23"/>
      <c r="AN57" s="19"/>
      <c r="AO57" s="16" t="str">
        <f t="shared" si="87"/>
        <v/>
      </c>
      <c r="AP57" s="19"/>
      <c r="AQ57" s="16" t="str">
        <f t="shared" si="88"/>
        <v/>
      </c>
      <c r="AR57" s="19"/>
      <c r="AS57" s="23"/>
      <c r="AT57" s="19"/>
      <c r="AU57" s="16" t="str">
        <f t="shared" si="71"/>
        <v/>
      </c>
      <c r="AV57" s="19"/>
      <c r="AW57" s="16" t="str">
        <f t="shared" si="94"/>
        <v/>
      </c>
      <c r="AX57" s="19"/>
      <c r="AY57" s="21"/>
      <c r="AZ57" s="24" t="str">
        <f t="shared" si="39"/>
        <v/>
      </c>
      <c r="BA57" s="16" t="str">
        <f t="shared" si="43"/>
        <v/>
      </c>
      <c r="BB57" s="25">
        <f t="shared" si="40"/>
        <v>1</v>
      </c>
      <c r="BC57" s="16">
        <f t="shared" si="44"/>
        <v>14</v>
      </c>
      <c r="BD57" s="25">
        <f t="shared" si="41"/>
        <v>1</v>
      </c>
      <c r="BE57" s="26">
        <f t="shared" si="42"/>
        <v>1</v>
      </c>
      <c r="BF57" s="40" t="s">
        <v>672</v>
      </c>
      <c r="BG57" s="41" t="s">
        <v>566</v>
      </c>
    </row>
    <row r="58" spans="1:59" ht="15.75" customHeight="1" x14ac:dyDescent="0.2">
      <c r="A58" s="12" t="s">
        <v>141</v>
      </c>
      <c r="B58" s="29" t="s">
        <v>15</v>
      </c>
      <c r="C58" s="14" t="s">
        <v>142</v>
      </c>
      <c r="D58" s="19"/>
      <c r="E58" s="16" t="str">
        <f t="shared" si="77"/>
        <v/>
      </c>
      <c r="F58" s="19"/>
      <c r="G58" s="16" t="str">
        <f t="shared" si="78"/>
        <v/>
      </c>
      <c r="H58" s="19"/>
      <c r="I58" s="23"/>
      <c r="J58" s="19"/>
      <c r="K58" s="16" t="str">
        <f t="shared" si="95"/>
        <v/>
      </c>
      <c r="L58" s="19"/>
      <c r="M58" s="16" t="str">
        <f t="shared" si="96"/>
        <v/>
      </c>
      <c r="N58" s="19"/>
      <c r="O58" s="23"/>
      <c r="P58" s="19"/>
      <c r="Q58" s="16"/>
      <c r="R58" s="19"/>
      <c r="S58" s="16"/>
      <c r="T58" s="19"/>
      <c r="U58" s="23"/>
      <c r="V58" s="19"/>
      <c r="W58" s="16" t="str">
        <f t="shared" si="81"/>
        <v/>
      </c>
      <c r="X58" s="19"/>
      <c r="Y58" s="16"/>
      <c r="Z58" s="19"/>
      <c r="AA58" s="23"/>
      <c r="AB58" s="19">
        <v>2</v>
      </c>
      <c r="AC58" s="16">
        <v>20</v>
      </c>
      <c r="AD58" s="19"/>
      <c r="AE58" s="16">
        <v>8</v>
      </c>
      <c r="AF58" s="19">
        <v>2</v>
      </c>
      <c r="AG58" s="23" t="s">
        <v>15</v>
      </c>
      <c r="AH58" s="19"/>
      <c r="AI58" s="16"/>
      <c r="AJ58" s="19"/>
      <c r="AK58" s="16"/>
      <c r="AL58" s="19"/>
      <c r="AM58" s="23"/>
      <c r="AN58" s="19"/>
      <c r="AO58" s="16" t="str">
        <f t="shared" si="87"/>
        <v/>
      </c>
      <c r="AP58" s="19"/>
      <c r="AQ58" s="16" t="str">
        <f t="shared" si="88"/>
        <v/>
      </c>
      <c r="AR58" s="19"/>
      <c r="AS58" s="23"/>
      <c r="AT58" s="19"/>
      <c r="AU58" s="16" t="str">
        <f t="shared" si="71"/>
        <v/>
      </c>
      <c r="AV58" s="19"/>
      <c r="AW58" s="16" t="str">
        <f t="shared" si="94"/>
        <v/>
      </c>
      <c r="AX58" s="19"/>
      <c r="AY58" s="21"/>
      <c r="AZ58" s="24">
        <f t="shared" si="39"/>
        <v>2</v>
      </c>
      <c r="BA58" s="16">
        <v>20</v>
      </c>
      <c r="BB58" s="25" t="str">
        <f t="shared" si="40"/>
        <v/>
      </c>
      <c r="BC58" s="16">
        <v>8</v>
      </c>
      <c r="BD58" s="25">
        <f t="shared" si="41"/>
        <v>2</v>
      </c>
      <c r="BE58" s="26">
        <f t="shared" si="42"/>
        <v>2</v>
      </c>
      <c r="BF58" s="40" t="s">
        <v>473</v>
      </c>
      <c r="BG58" s="41" t="s">
        <v>474</v>
      </c>
    </row>
    <row r="59" spans="1:59" ht="15.75" customHeight="1" x14ac:dyDescent="0.2">
      <c r="A59" s="12" t="s">
        <v>567</v>
      </c>
      <c r="B59" s="29" t="s">
        <v>15</v>
      </c>
      <c r="C59" s="69" t="s">
        <v>376</v>
      </c>
      <c r="D59" s="19"/>
      <c r="E59" s="16"/>
      <c r="F59" s="19"/>
      <c r="G59" s="16"/>
      <c r="H59" s="19"/>
      <c r="I59" s="23"/>
      <c r="J59" s="19"/>
      <c r="K59" s="16"/>
      <c r="L59" s="19"/>
      <c r="M59" s="16"/>
      <c r="N59" s="19"/>
      <c r="O59" s="23"/>
      <c r="P59" s="19"/>
      <c r="Q59" s="16"/>
      <c r="R59" s="19"/>
      <c r="S59" s="16"/>
      <c r="T59" s="19"/>
      <c r="U59" s="23"/>
      <c r="V59" s="19"/>
      <c r="W59" s="16"/>
      <c r="X59" s="19"/>
      <c r="Y59" s="16"/>
      <c r="Z59" s="19"/>
      <c r="AA59" s="23"/>
      <c r="AB59" s="19"/>
      <c r="AC59" s="16"/>
      <c r="AD59" s="19"/>
      <c r="AE59" s="16"/>
      <c r="AF59" s="19"/>
      <c r="AG59" s="23"/>
      <c r="AH59" s="19"/>
      <c r="AI59" s="16"/>
      <c r="AJ59" s="19"/>
      <c r="AK59" s="16"/>
      <c r="AL59" s="19"/>
      <c r="AM59" s="23"/>
      <c r="AN59" s="19"/>
      <c r="AO59" s="16"/>
      <c r="AP59" s="19">
        <v>1</v>
      </c>
      <c r="AQ59" s="16">
        <v>14</v>
      </c>
      <c r="AR59" s="19">
        <v>1</v>
      </c>
      <c r="AS59" s="23" t="s">
        <v>353</v>
      </c>
      <c r="AT59" s="19"/>
      <c r="AU59" s="16"/>
      <c r="AV59" s="19"/>
      <c r="AW59" s="16"/>
      <c r="AX59" s="19"/>
      <c r="AY59" s="21"/>
      <c r="AZ59" s="24"/>
      <c r="BA59" s="16"/>
      <c r="BB59" s="25">
        <v>1</v>
      </c>
      <c r="BC59" s="16">
        <v>14</v>
      </c>
      <c r="BD59" s="25">
        <v>1</v>
      </c>
      <c r="BE59" s="26">
        <v>1</v>
      </c>
      <c r="BF59" s="40" t="s">
        <v>473</v>
      </c>
      <c r="BG59" s="41" t="s">
        <v>474</v>
      </c>
    </row>
    <row r="60" spans="1:59" ht="15.75" customHeight="1" x14ac:dyDescent="0.25">
      <c r="A60" s="12" t="s">
        <v>542</v>
      </c>
      <c r="B60" s="29" t="s">
        <v>15</v>
      </c>
      <c r="C60" s="69" t="s">
        <v>437</v>
      </c>
      <c r="D60" s="19"/>
      <c r="E60" s="16" t="str">
        <f t="shared" si="77"/>
        <v/>
      </c>
      <c r="F60" s="19"/>
      <c r="G60" s="16" t="str">
        <f t="shared" si="78"/>
        <v/>
      </c>
      <c r="H60" s="19"/>
      <c r="I60" s="23"/>
      <c r="J60" s="19"/>
      <c r="K60" s="16" t="str">
        <f t="shared" si="95"/>
        <v/>
      </c>
      <c r="L60" s="19"/>
      <c r="M60" s="16" t="str">
        <f t="shared" si="96"/>
        <v/>
      </c>
      <c r="N60" s="19"/>
      <c r="O60" s="23"/>
      <c r="P60" s="19"/>
      <c r="Q60" s="16" t="str">
        <f t="shared" si="79"/>
        <v/>
      </c>
      <c r="R60" s="19"/>
      <c r="S60" s="16" t="str">
        <f t="shared" si="80"/>
        <v/>
      </c>
      <c r="T60" s="19"/>
      <c r="U60" s="23"/>
      <c r="V60" s="19"/>
      <c r="W60" s="16" t="str">
        <f t="shared" si="81"/>
        <v/>
      </c>
      <c r="X60" s="19"/>
      <c r="Y60" s="16" t="str">
        <f t="shared" si="82"/>
        <v/>
      </c>
      <c r="Z60" s="19"/>
      <c r="AA60" s="23"/>
      <c r="AB60" s="19"/>
      <c r="AC60" s="16" t="str">
        <f t="shared" ref="AC60" si="97">IF(AB60*15=0,"",AB60*15)</f>
        <v/>
      </c>
      <c r="AD60" s="19">
        <v>1</v>
      </c>
      <c r="AE60" s="16">
        <v>14</v>
      </c>
      <c r="AF60" s="19">
        <v>1</v>
      </c>
      <c r="AG60" s="23" t="s">
        <v>353</v>
      </c>
      <c r="AH60" s="19"/>
      <c r="AI60" s="16"/>
      <c r="AJ60" s="19"/>
      <c r="AK60" s="16"/>
      <c r="AL60" s="19"/>
      <c r="AM60" s="23"/>
      <c r="AN60" s="19"/>
      <c r="AO60" s="78" t="str">
        <f t="shared" si="87"/>
        <v/>
      </c>
      <c r="AP60" s="79"/>
      <c r="AQ60" s="78" t="str">
        <f t="shared" si="88"/>
        <v/>
      </c>
      <c r="AR60" s="79"/>
      <c r="AS60" s="80"/>
      <c r="AT60" s="19"/>
      <c r="AU60" s="16" t="str">
        <f t="shared" si="71"/>
        <v/>
      </c>
      <c r="AV60" s="19"/>
      <c r="AW60" s="16" t="str">
        <f t="shared" si="94"/>
        <v/>
      </c>
      <c r="AX60" s="19"/>
      <c r="AY60" s="21"/>
      <c r="AZ60" s="24" t="str">
        <f t="shared" si="39"/>
        <v/>
      </c>
      <c r="BA60" s="16" t="str">
        <f t="shared" si="43"/>
        <v/>
      </c>
      <c r="BB60" s="25">
        <f t="shared" si="40"/>
        <v>1</v>
      </c>
      <c r="BC60" s="16">
        <f t="shared" si="44"/>
        <v>14</v>
      </c>
      <c r="BD60" s="25">
        <f t="shared" si="41"/>
        <v>1</v>
      </c>
      <c r="BE60" s="26">
        <f t="shared" si="42"/>
        <v>1</v>
      </c>
      <c r="BF60" s="40" t="s">
        <v>462</v>
      </c>
      <c r="BG60" s="41" t="s">
        <v>486</v>
      </c>
    </row>
    <row r="61" spans="1:59" ht="15.75" customHeight="1" x14ac:dyDescent="0.2">
      <c r="A61" s="12" t="s">
        <v>543</v>
      </c>
      <c r="B61" s="29" t="s">
        <v>15</v>
      </c>
      <c r="C61" s="69" t="s">
        <v>438</v>
      </c>
      <c r="D61" s="19"/>
      <c r="E61" s="16" t="str">
        <f t="shared" si="77"/>
        <v/>
      </c>
      <c r="F61" s="19"/>
      <c r="G61" s="16" t="str">
        <f t="shared" si="78"/>
        <v/>
      </c>
      <c r="H61" s="19"/>
      <c r="I61" s="23"/>
      <c r="J61" s="19"/>
      <c r="K61" s="16" t="str">
        <f t="shared" si="95"/>
        <v/>
      </c>
      <c r="L61" s="19"/>
      <c r="M61" s="16" t="str">
        <f t="shared" si="96"/>
        <v/>
      </c>
      <c r="N61" s="19"/>
      <c r="O61" s="23"/>
      <c r="P61" s="19"/>
      <c r="Q61" s="16" t="str">
        <f t="shared" si="79"/>
        <v/>
      </c>
      <c r="R61" s="19"/>
      <c r="S61" s="16" t="str">
        <f t="shared" si="80"/>
        <v/>
      </c>
      <c r="T61" s="19"/>
      <c r="U61" s="23"/>
      <c r="V61" s="19"/>
      <c r="W61" s="16" t="str">
        <f t="shared" si="81"/>
        <v/>
      </c>
      <c r="X61" s="19"/>
      <c r="Y61" s="16" t="str">
        <f t="shared" si="82"/>
        <v/>
      </c>
      <c r="Z61" s="19"/>
      <c r="AA61" s="23"/>
      <c r="AB61" s="19"/>
      <c r="AC61" s="16"/>
      <c r="AD61" s="19"/>
      <c r="AE61" s="16"/>
      <c r="AF61" s="19"/>
      <c r="AG61" s="23"/>
      <c r="AH61" s="19"/>
      <c r="AI61" s="16" t="str">
        <f t="shared" si="92"/>
        <v/>
      </c>
      <c r="AJ61" s="19">
        <v>1</v>
      </c>
      <c r="AK61" s="16">
        <v>14</v>
      </c>
      <c r="AL61" s="19">
        <v>1</v>
      </c>
      <c r="AM61" s="23" t="s">
        <v>353</v>
      </c>
      <c r="AN61" s="19"/>
      <c r="AO61" s="16" t="str">
        <f t="shared" si="87"/>
        <v/>
      </c>
      <c r="AP61" s="19"/>
      <c r="AQ61" s="16" t="str">
        <f t="shared" si="88"/>
        <v/>
      </c>
      <c r="AR61" s="19"/>
      <c r="AS61" s="23"/>
      <c r="AT61" s="19"/>
      <c r="AU61" s="16" t="str">
        <f t="shared" si="71"/>
        <v/>
      </c>
      <c r="AV61" s="19"/>
      <c r="AW61" s="16" t="str">
        <f t="shared" si="94"/>
        <v/>
      </c>
      <c r="AX61" s="19"/>
      <c r="AY61" s="21"/>
      <c r="AZ61" s="24" t="str">
        <f t="shared" si="39"/>
        <v/>
      </c>
      <c r="BA61" s="16" t="str">
        <f t="shared" si="43"/>
        <v/>
      </c>
      <c r="BB61" s="25">
        <f t="shared" si="40"/>
        <v>1</v>
      </c>
      <c r="BC61" s="16">
        <v>14</v>
      </c>
      <c r="BD61" s="25">
        <f t="shared" si="41"/>
        <v>1</v>
      </c>
      <c r="BE61" s="26">
        <f t="shared" si="42"/>
        <v>1</v>
      </c>
      <c r="BF61" s="40" t="s">
        <v>462</v>
      </c>
      <c r="BG61" s="41" t="s">
        <v>486</v>
      </c>
    </row>
    <row r="62" spans="1:59" ht="15.75" customHeight="1" x14ac:dyDescent="0.25">
      <c r="A62" s="12" t="s">
        <v>544</v>
      </c>
      <c r="B62" s="29" t="s">
        <v>15</v>
      </c>
      <c r="C62" s="69" t="s">
        <v>439</v>
      </c>
      <c r="D62" s="19"/>
      <c r="E62" s="16"/>
      <c r="F62" s="19"/>
      <c r="G62" s="16"/>
      <c r="H62" s="19"/>
      <c r="I62" s="23"/>
      <c r="J62" s="19"/>
      <c r="K62" s="16"/>
      <c r="L62" s="19"/>
      <c r="M62" s="16"/>
      <c r="N62" s="19"/>
      <c r="O62" s="23"/>
      <c r="P62" s="19"/>
      <c r="Q62" s="16"/>
      <c r="R62" s="19"/>
      <c r="S62" s="16"/>
      <c r="T62" s="19"/>
      <c r="U62" s="23"/>
      <c r="V62" s="19"/>
      <c r="W62" s="16"/>
      <c r="X62" s="19"/>
      <c r="Y62" s="16"/>
      <c r="Z62" s="19"/>
      <c r="AA62" s="23"/>
      <c r="AB62" s="19"/>
      <c r="AC62" s="16"/>
      <c r="AD62" s="19"/>
      <c r="AE62" s="16"/>
      <c r="AF62" s="19"/>
      <c r="AG62" s="23"/>
      <c r="AH62" s="19"/>
      <c r="AI62" s="16"/>
      <c r="AJ62" s="19"/>
      <c r="AK62" s="16"/>
      <c r="AL62" s="19"/>
      <c r="AM62" s="23"/>
      <c r="AN62" s="19"/>
      <c r="AO62" s="16"/>
      <c r="AP62" s="19"/>
      <c r="AQ62" s="16"/>
      <c r="AR62" s="19"/>
      <c r="AS62" s="21"/>
      <c r="AT62" s="81"/>
      <c r="AU62" s="82"/>
      <c r="AV62" s="19">
        <v>1</v>
      </c>
      <c r="AW62" s="82">
        <v>8</v>
      </c>
      <c r="AX62" s="19">
        <v>1</v>
      </c>
      <c r="AY62" s="21" t="s">
        <v>353</v>
      </c>
      <c r="AZ62" s="24" t="str">
        <f t="shared" si="39"/>
        <v/>
      </c>
      <c r="BA62" s="16" t="str">
        <f t="shared" si="43"/>
        <v/>
      </c>
      <c r="BB62" s="25">
        <f t="shared" si="40"/>
        <v>1</v>
      </c>
      <c r="BC62" s="16">
        <v>8</v>
      </c>
      <c r="BD62" s="25">
        <f t="shared" si="41"/>
        <v>1</v>
      </c>
      <c r="BE62" s="26">
        <f t="shared" si="42"/>
        <v>1</v>
      </c>
      <c r="BF62" s="40" t="s">
        <v>462</v>
      </c>
      <c r="BG62" s="41" t="s">
        <v>461</v>
      </c>
    </row>
    <row r="63" spans="1:59" ht="15.75" customHeight="1" x14ac:dyDescent="0.2">
      <c r="A63" s="12" t="s">
        <v>143</v>
      </c>
      <c r="B63" s="29" t="s">
        <v>15</v>
      </c>
      <c r="C63" s="69" t="s">
        <v>144</v>
      </c>
      <c r="D63" s="19"/>
      <c r="E63" s="16" t="str">
        <f t="shared" si="77"/>
        <v/>
      </c>
      <c r="F63" s="19"/>
      <c r="G63" s="16" t="str">
        <f t="shared" si="78"/>
        <v/>
      </c>
      <c r="H63" s="19"/>
      <c r="I63" s="23"/>
      <c r="J63" s="19"/>
      <c r="K63" s="16" t="str">
        <f t="shared" si="95"/>
        <v/>
      </c>
      <c r="L63" s="19">
        <v>4</v>
      </c>
      <c r="M63" s="16">
        <v>56</v>
      </c>
      <c r="N63" s="19">
        <v>3</v>
      </c>
      <c r="O63" s="23" t="s">
        <v>353</v>
      </c>
      <c r="P63" s="19"/>
      <c r="Q63" s="16" t="str">
        <f t="shared" si="79"/>
        <v/>
      </c>
      <c r="R63" s="19"/>
      <c r="S63" s="16" t="str">
        <f t="shared" si="80"/>
        <v/>
      </c>
      <c r="T63" s="19"/>
      <c r="U63" s="23"/>
      <c r="V63" s="19"/>
      <c r="W63" s="16" t="str">
        <f t="shared" si="81"/>
        <v/>
      </c>
      <c r="X63" s="19"/>
      <c r="Y63" s="16" t="str">
        <f t="shared" si="82"/>
        <v/>
      </c>
      <c r="Z63" s="19"/>
      <c r="AA63" s="23"/>
      <c r="AB63" s="19"/>
      <c r="AC63" s="16" t="str">
        <f t="shared" si="83"/>
        <v/>
      </c>
      <c r="AD63" s="19"/>
      <c r="AE63" s="16" t="str">
        <f t="shared" si="84"/>
        <v/>
      </c>
      <c r="AF63" s="19"/>
      <c r="AG63" s="23"/>
      <c r="AH63" s="19"/>
      <c r="AI63" s="16" t="str">
        <f t="shared" si="92"/>
        <v/>
      </c>
      <c r="AJ63" s="19"/>
      <c r="AK63" s="16" t="str">
        <f t="shared" si="93"/>
        <v/>
      </c>
      <c r="AL63" s="19"/>
      <c r="AM63" s="23"/>
      <c r="AN63" s="19"/>
      <c r="AO63" s="16" t="str">
        <f t="shared" si="87"/>
        <v/>
      </c>
      <c r="AP63" s="19"/>
      <c r="AQ63" s="16" t="str">
        <f t="shared" si="88"/>
        <v/>
      </c>
      <c r="AR63" s="19"/>
      <c r="AS63" s="23"/>
      <c r="AT63" s="19"/>
      <c r="AU63" s="16" t="str">
        <f t="shared" si="71"/>
        <v/>
      </c>
      <c r="AV63" s="19"/>
      <c r="AW63" s="16" t="str">
        <f t="shared" si="94"/>
        <v/>
      </c>
      <c r="AX63" s="19"/>
      <c r="AY63" s="21"/>
      <c r="AZ63" s="24" t="str">
        <f t="shared" si="39"/>
        <v/>
      </c>
      <c r="BA63" s="16" t="str">
        <f t="shared" si="43"/>
        <v/>
      </c>
      <c r="BB63" s="25">
        <f t="shared" si="40"/>
        <v>4</v>
      </c>
      <c r="BC63" s="16">
        <f t="shared" si="44"/>
        <v>56</v>
      </c>
      <c r="BD63" s="25">
        <f t="shared" si="41"/>
        <v>3</v>
      </c>
      <c r="BE63" s="26">
        <f t="shared" si="42"/>
        <v>4</v>
      </c>
      <c r="BF63" s="40" t="s">
        <v>657</v>
      </c>
      <c r="BG63" s="41" t="s">
        <v>661</v>
      </c>
    </row>
    <row r="64" spans="1:59" ht="15.75" customHeight="1" x14ac:dyDescent="0.25">
      <c r="A64" s="12" t="s">
        <v>145</v>
      </c>
      <c r="B64" s="29" t="s">
        <v>15</v>
      </c>
      <c r="C64" s="69" t="s">
        <v>146</v>
      </c>
      <c r="D64" s="19"/>
      <c r="E64" s="16" t="str">
        <f t="shared" si="77"/>
        <v/>
      </c>
      <c r="F64" s="19"/>
      <c r="G64" s="16" t="str">
        <f t="shared" si="78"/>
        <v/>
      </c>
      <c r="H64" s="19"/>
      <c r="I64" s="23"/>
      <c r="J64" s="19"/>
      <c r="K64" s="16" t="str">
        <f t="shared" si="95"/>
        <v/>
      </c>
      <c r="L64" s="19"/>
      <c r="M64" s="16" t="str">
        <f t="shared" si="96"/>
        <v/>
      </c>
      <c r="N64" s="19"/>
      <c r="O64" s="23"/>
      <c r="P64" s="81"/>
      <c r="Q64" s="82" t="str">
        <f t="shared" si="79"/>
        <v/>
      </c>
      <c r="R64" s="19">
        <v>3</v>
      </c>
      <c r="S64" s="16">
        <v>42</v>
      </c>
      <c r="T64" s="19">
        <v>3</v>
      </c>
      <c r="U64" s="23" t="s">
        <v>353</v>
      </c>
      <c r="V64" s="19"/>
      <c r="W64" s="16" t="str">
        <f t="shared" si="81"/>
        <v/>
      </c>
      <c r="X64" s="19"/>
      <c r="Y64" s="16" t="str">
        <f t="shared" si="82"/>
        <v/>
      </c>
      <c r="Z64" s="19"/>
      <c r="AA64" s="23"/>
      <c r="AB64" s="19"/>
      <c r="AC64" s="16" t="str">
        <f t="shared" si="83"/>
        <v/>
      </c>
      <c r="AD64" s="19"/>
      <c r="AE64" s="16" t="str">
        <f t="shared" si="84"/>
        <v/>
      </c>
      <c r="AF64" s="19"/>
      <c r="AG64" s="23"/>
      <c r="AH64" s="19"/>
      <c r="AI64" s="16" t="str">
        <f t="shared" si="92"/>
        <v/>
      </c>
      <c r="AJ64" s="19"/>
      <c r="AK64" s="16" t="str">
        <f t="shared" si="93"/>
        <v/>
      </c>
      <c r="AL64" s="19"/>
      <c r="AM64" s="23"/>
      <c r="AN64" s="19"/>
      <c r="AO64" s="16" t="str">
        <f t="shared" si="87"/>
        <v/>
      </c>
      <c r="AP64" s="19"/>
      <c r="AQ64" s="16" t="str">
        <f t="shared" si="88"/>
        <v/>
      </c>
      <c r="AR64" s="19"/>
      <c r="AS64" s="23"/>
      <c r="AT64" s="19"/>
      <c r="AU64" s="16" t="str">
        <f t="shared" si="71"/>
        <v/>
      </c>
      <c r="AV64" s="19"/>
      <c r="AW64" s="16" t="str">
        <f t="shared" si="94"/>
        <v/>
      </c>
      <c r="AX64" s="19"/>
      <c r="AY64" s="21"/>
      <c r="AZ64" s="24" t="str">
        <f t="shared" si="39"/>
        <v/>
      </c>
      <c r="BA64" s="16" t="str">
        <f t="shared" si="43"/>
        <v/>
      </c>
      <c r="BB64" s="25">
        <f t="shared" si="40"/>
        <v>3</v>
      </c>
      <c r="BC64" s="16">
        <f t="shared" si="44"/>
        <v>42</v>
      </c>
      <c r="BD64" s="25">
        <f t="shared" si="41"/>
        <v>3</v>
      </c>
      <c r="BE64" s="26">
        <f t="shared" si="42"/>
        <v>3</v>
      </c>
      <c r="BF64" s="40" t="s">
        <v>657</v>
      </c>
      <c r="BG64" s="41" t="s">
        <v>661</v>
      </c>
    </row>
    <row r="65" spans="1:59" ht="15.75" customHeight="1" x14ac:dyDescent="0.25">
      <c r="A65" s="856" t="s">
        <v>147</v>
      </c>
      <c r="B65" s="29" t="s">
        <v>15</v>
      </c>
      <c r="C65" s="857" t="s">
        <v>148</v>
      </c>
      <c r="D65" s="19"/>
      <c r="E65" s="16" t="str">
        <f t="shared" si="77"/>
        <v/>
      </c>
      <c r="F65" s="19"/>
      <c r="G65" s="16" t="str">
        <f t="shared" si="78"/>
        <v/>
      </c>
      <c r="H65" s="19"/>
      <c r="I65" s="23"/>
      <c r="J65" s="19"/>
      <c r="K65" s="16" t="str">
        <f t="shared" si="95"/>
        <v/>
      </c>
      <c r="L65" s="19"/>
      <c r="M65" s="16" t="str">
        <f t="shared" si="96"/>
        <v/>
      </c>
      <c r="N65" s="19"/>
      <c r="O65" s="23"/>
      <c r="P65" s="19"/>
      <c r="Q65" s="16" t="str">
        <f t="shared" si="79"/>
        <v/>
      </c>
      <c r="R65" s="19"/>
      <c r="S65" s="16" t="str">
        <f t="shared" si="80"/>
        <v/>
      </c>
      <c r="T65" s="19"/>
      <c r="U65" s="23"/>
      <c r="V65" s="19"/>
      <c r="W65" s="16" t="str">
        <f t="shared" si="81"/>
        <v/>
      </c>
      <c r="X65" s="19">
        <v>2</v>
      </c>
      <c r="Y65" s="16">
        <v>28</v>
      </c>
      <c r="Z65" s="19">
        <v>3</v>
      </c>
      <c r="AA65" s="349" t="s">
        <v>15</v>
      </c>
      <c r="AB65" s="19"/>
      <c r="AC65" s="16" t="str">
        <f t="shared" si="83"/>
        <v/>
      </c>
      <c r="AD65" s="19"/>
      <c r="AE65" s="16" t="str">
        <f t="shared" si="84"/>
        <v/>
      </c>
      <c r="AF65" s="19"/>
      <c r="AG65" s="23"/>
      <c r="AH65" s="19"/>
      <c r="AI65" s="16" t="str">
        <f t="shared" si="92"/>
        <v/>
      </c>
      <c r="AJ65" s="19"/>
      <c r="AK65" s="16" t="str">
        <f t="shared" si="93"/>
        <v/>
      </c>
      <c r="AL65" s="19"/>
      <c r="AM65" s="23"/>
      <c r="AN65" s="19"/>
      <c r="AO65" s="16" t="str">
        <f t="shared" si="87"/>
        <v/>
      </c>
      <c r="AP65" s="19"/>
      <c r="AQ65" s="16" t="str">
        <f t="shared" si="88"/>
        <v/>
      </c>
      <c r="AR65" s="19"/>
      <c r="AS65" s="23"/>
      <c r="AT65" s="19"/>
      <c r="AU65" s="16" t="str">
        <f t="shared" si="71"/>
        <v/>
      </c>
      <c r="AV65" s="19"/>
      <c r="AW65" s="16" t="str">
        <f t="shared" si="94"/>
        <v/>
      </c>
      <c r="AX65" s="19"/>
      <c r="AY65" s="21"/>
      <c r="AZ65" s="24" t="str">
        <f t="shared" si="39"/>
        <v/>
      </c>
      <c r="BA65" s="16" t="str">
        <f t="shared" si="43"/>
        <v/>
      </c>
      <c r="BB65" s="25">
        <f t="shared" si="40"/>
        <v>2</v>
      </c>
      <c r="BC65" s="16">
        <f t="shared" si="44"/>
        <v>28</v>
      </c>
      <c r="BD65" s="25">
        <f t="shared" si="41"/>
        <v>3</v>
      </c>
      <c r="BE65" s="26">
        <f t="shared" si="42"/>
        <v>2</v>
      </c>
      <c r="BF65" s="40" t="s">
        <v>657</v>
      </c>
      <c r="BG65" s="41" t="s">
        <v>661</v>
      </c>
    </row>
    <row r="66" spans="1:59" ht="15.75" customHeight="1" x14ac:dyDescent="0.25">
      <c r="A66" s="12" t="s">
        <v>149</v>
      </c>
      <c r="B66" s="29" t="s">
        <v>15</v>
      </c>
      <c r="C66" s="69" t="s">
        <v>150</v>
      </c>
      <c r="D66" s="19"/>
      <c r="E66" s="16" t="str">
        <f t="shared" si="77"/>
        <v/>
      </c>
      <c r="F66" s="19"/>
      <c r="G66" s="16" t="str">
        <f t="shared" si="78"/>
        <v/>
      </c>
      <c r="H66" s="19"/>
      <c r="I66" s="23"/>
      <c r="J66" s="81"/>
      <c r="K66" s="16" t="str">
        <f t="shared" si="95"/>
        <v/>
      </c>
      <c r="L66" s="19">
        <v>1</v>
      </c>
      <c r="M66" s="16">
        <v>14</v>
      </c>
      <c r="N66" s="19">
        <v>2</v>
      </c>
      <c r="O66" s="23" t="s">
        <v>353</v>
      </c>
      <c r="P66" s="19"/>
      <c r="Q66" s="16"/>
      <c r="R66" s="19"/>
      <c r="S66" s="16"/>
      <c r="T66" s="19"/>
      <c r="U66" s="23"/>
      <c r="V66" s="19"/>
      <c r="W66" s="16" t="str">
        <f t="shared" si="81"/>
        <v/>
      </c>
      <c r="X66" s="19"/>
      <c r="Y66" s="16" t="str">
        <f t="shared" si="82"/>
        <v/>
      </c>
      <c r="Z66" s="19"/>
      <c r="AA66" s="23"/>
      <c r="AB66" s="19"/>
      <c r="AC66" s="16" t="str">
        <f t="shared" si="83"/>
        <v/>
      </c>
      <c r="AD66" s="19"/>
      <c r="AE66" s="16" t="str">
        <f t="shared" si="84"/>
        <v/>
      </c>
      <c r="AF66" s="19"/>
      <c r="AG66" s="23"/>
      <c r="AH66" s="19"/>
      <c r="AI66" s="16" t="str">
        <f t="shared" si="92"/>
        <v/>
      </c>
      <c r="AJ66" s="19"/>
      <c r="AK66" s="16" t="str">
        <f t="shared" si="93"/>
        <v/>
      </c>
      <c r="AL66" s="19"/>
      <c r="AM66" s="23"/>
      <c r="AN66" s="19"/>
      <c r="AO66" s="16" t="str">
        <f t="shared" si="87"/>
        <v/>
      </c>
      <c r="AP66" s="19"/>
      <c r="AQ66" s="16" t="str">
        <f t="shared" si="88"/>
        <v/>
      </c>
      <c r="AR66" s="19"/>
      <c r="AS66" s="23"/>
      <c r="AT66" s="19"/>
      <c r="AU66" s="16" t="str">
        <f t="shared" si="71"/>
        <v/>
      </c>
      <c r="AV66" s="19"/>
      <c r="AW66" s="16" t="str">
        <f t="shared" si="94"/>
        <v/>
      </c>
      <c r="AX66" s="19"/>
      <c r="AY66" s="21"/>
      <c r="AZ66" s="24" t="str">
        <f t="shared" si="39"/>
        <v/>
      </c>
      <c r="BA66" s="16" t="str">
        <f t="shared" si="43"/>
        <v/>
      </c>
      <c r="BB66" s="25">
        <f t="shared" si="40"/>
        <v>1</v>
      </c>
      <c r="BC66" s="16">
        <f t="shared" si="44"/>
        <v>14</v>
      </c>
      <c r="BD66" s="25">
        <f t="shared" si="41"/>
        <v>2</v>
      </c>
      <c r="BE66" s="26">
        <f t="shared" si="42"/>
        <v>1</v>
      </c>
      <c r="BF66" s="40" t="s">
        <v>444</v>
      </c>
      <c r="BG66" s="274" t="s">
        <v>501</v>
      </c>
    </row>
    <row r="67" spans="1:59" s="27" customFormat="1" ht="15.75" customHeight="1" x14ac:dyDescent="0.2">
      <c r="A67" s="12" t="s">
        <v>151</v>
      </c>
      <c r="B67" s="29" t="s">
        <v>15</v>
      </c>
      <c r="C67" s="14" t="s">
        <v>152</v>
      </c>
      <c r="D67" s="19"/>
      <c r="E67" s="16" t="str">
        <f t="shared" si="77"/>
        <v/>
      </c>
      <c r="F67" s="19"/>
      <c r="G67" s="16" t="str">
        <f t="shared" si="78"/>
        <v/>
      </c>
      <c r="H67" s="19"/>
      <c r="I67" s="23"/>
      <c r="J67" s="19"/>
      <c r="K67" s="16" t="str">
        <f t="shared" si="95"/>
        <v/>
      </c>
      <c r="L67" s="19">
        <v>2</v>
      </c>
      <c r="M67" s="16">
        <v>28</v>
      </c>
      <c r="N67" s="19">
        <v>2</v>
      </c>
      <c r="O67" s="23" t="s">
        <v>353</v>
      </c>
      <c r="P67" s="19"/>
      <c r="Q67" s="16" t="str">
        <f t="shared" si="79"/>
        <v/>
      </c>
      <c r="R67" s="19"/>
      <c r="S67" s="16" t="str">
        <f t="shared" si="80"/>
        <v/>
      </c>
      <c r="T67" s="19"/>
      <c r="U67" s="23"/>
      <c r="V67" s="19"/>
      <c r="W67" s="16" t="str">
        <f t="shared" si="81"/>
        <v/>
      </c>
      <c r="X67" s="19"/>
      <c r="Y67" s="16" t="str">
        <f t="shared" si="82"/>
        <v/>
      </c>
      <c r="Z67" s="19"/>
      <c r="AA67" s="23"/>
      <c r="AB67" s="19"/>
      <c r="AC67" s="16" t="str">
        <f t="shared" si="83"/>
        <v/>
      </c>
      <c r="AD67" s="19"/>
      <c r="AE67" s="16" t="str">
        <f t="shared" si="84"/>
        <v/>
      </c>
      <c r="AF67" s="19"/>
      <c r="AG67" s="23"/>
      <c r="AH67" s="19"/>
      <c r="AI67" s="16" t="str">
        <f t="shared" si="92"/>
        <v/>
      </c>
      <c r="AJ67" s="19"/>
      <c r="AK67" s="16" t="str">
        <f t="shared" si="93"/>
        <v/>
      </c>
      <c r="AL67" s="19"/>
      <c r="AM67" s="23"/>
      <c r="AN67" s="19"/>
      <c r="AO67" s="16" t="str">
        <f t="shared" si="87"/>
        <v/>
      </c>
      <c r="AP67" s="19"/>
      <c r="AQ67" s="16" t="str">
        <f t="shared" si="88"/>
        <v/>
      </c>
      <c r="AR67" s="19"/>
      <c r="AS67" s="23"/>
      <c r="AT67" s="19"/>
      <c r="AU67" s="16" t="str">
        <f t="shared" si="71"/>
        <v/>
      </c>
      <c r="AV67" s="19"/>
      <c r="AW67" s="16" t="str">
        <f t="shared" si="94"/>
        <v/>
      </c>
      <c r="AX67" s="19"/>
      <c r="AY67" s="21"/>
      <c r="AZ67" s="24" t="str">
        <f t="shared" si="39"/>
        <v/>
      </c>
      <c r="BA67" s="16" t="str">
        <f t="shared" si="43"/>
        <v/>
      </c>
      <c r="BB67" s="25">
        <f t="shared" si="40"/>
        <v>2</v>
      </c>
      <c r="BC67" s="16">
        <f t="shared" si="44"/>
        <v>28</v>
      </c>
      <c r="BD67" s="25">
        <f t="shared" si="41"/>
        <v>2</v>
      </c>
      <c r="BE67" s="26">
        <f t="shared" si="42"/>
        <v>2</v>
      </c>
      <c r="BF67" s="40" t="s">
        <v>459</v>
      </c>
      <c r="BG67" s="41" t="s">
        <v>458</v>
      </c>
    </row>
    <row r="68" spans="1:59" s="27" customFormat="1" ht="15.75" customHeight="1" x14ac:dyDescent="0.2">
      <c r="A68" s="12" t="s">
        <v>153</v>
      </c>
      <c r="B68" s="29" t="s">
        <v>15</v>
      </c>
      <c r="C68" s="14" t="s">
        <v>154</v>
      </c>
      <c r="D68" s="19"/>
      <c r="E68" s="16" t="str">
        <f t="shared" si="77"/>
        <v/>
      </c>
      <c r="F68" s="19"/>
      <c r="G68" s="16" t="str">
        <f t="shared" si="78"/>
        <v/>
      </c>
      <c r="H68" s="19"/>
      <c r="I68" s="23"/>
      <c r="J68" s="19"/>
      <c r="K68" s="16" t="str">
        <f t="shared" si="95"/>
        <v/>
      </c>
      <c r="L68" s="19"/>
      <c r="M68" s="16" t="str">
        <f t="shared" si="96"/>
        <v/>
      </c>
      <c r="N68" s="19"/>
      <c r="O68" s="23"/>
      <c r="P68" s="19"/>
      <c r="Q68" s="16" t="str">
        <f t="shared" si="79"/>
        <v/>
      </c>
      <c r="R68" s="19">
        <v>2</v>
      </c>
      <c r="S68" s="16">
        <v>28</v>
      </c>
      <c r="T68" s="19">
        <v>2</v>
      </c>
      <c r="U68" s="23" t="s">
        <v>353</v>
      </c>
      <c r="V68" s="19"/>
      <c r="W68" s="16" t="str">
        <f t="shared" si="81"/>
        <v/>
      </c>
      <c r="X68" s="19"/>
      <c r="Y68" s="16" t="str">
        <f t="shared" si="82"/>
        <v/>
      </c>
      <c r="Z68" s="19"/>
      <c r="AA68" s="23"/>
      <c r="AB68" s="19"/>
      <c r="AC68" s="16" t="str">
        <f t="shared" si="83"/>
        <v/>
      </c>
      <c r="AD68" s="19"/>
      <c r="AE68" s="16" t="str">
        <f t="shared" si="84"/>
        <v/>
      </c>
      <c r="AF68" s="19"/>
      <c r="AG68" s="23"/>
      <c r="AH68" s="19"/>
      <c r="AI68" s="16" t="str">
        <f t="shared" si="92"/>
        <v/>
      </c>
      <c r="AJ68" s="19"/>
      <c r="AK68" s="16" t="str">
        <f t="shared" si="93"/>
        <v/>
      </c>
      <c r="AL68" s="19"/>
      <c r="AM68" s="23"/>
      <c r="AN68" s="19"/>
      <c r="AO68" s="16" t="str">
        <f t="shared" si="87"/>
        <v/>
      </c>
      <c r="AP68" s="19"/>
      <c r="AQ68" s="16" t="str">
        <f t="shared" si="88"/>
        <v/>
      </c>
      <c r="AR68" s="19"/>
      <c r="AS68" s="23"/>
      <c r="AT68" s="19"/>
      <c r="AU68" s="16" t="str">
        <f t="shared" si="71"/>
        <v/>
      </c>
      <c r="AV68" s="19"/>
      <c r="AW68" s="16" t="str">
        <f t="shared" si="94"/>
        <v/>
      </c>
      <c r="AX68" s="19"/>
      <c r="AY68" s="21"/>
      <c r="AZ68" s="24" t="str">
        <f t="shared" si="39"/>
        <v/>
      </c>
      <c r="BA68" s="16" t="str">
        <f t="shared" si="43"/>
        <v/>
      </c>
      <c r="BB68" s="25">
        <f t="shared" si="40"/>
        <v>2</v>
      </c>
      <c r="BC68" s="16">
        <f t="shared" si="44"/>
        <v>28</v>
      </c>
      <c r="BD68" s="25">
        <f t="shared" si="41"/>
        <v>2</v>
      </c>
      <c r="BE68" s="26">
        <f t="shared" si="42"/>
        <v>2</v>
      </c>
      <c r="BF68" s="40" t="s">
        <v>459</v>
      </c>
      <c r="BG68" s="41" t="s">
        <v>458</v>
      </c>
    </row>
    <row r="69" spans="1:59" s="27" customFormat="1" ht="15.75" customHeight="1" x14ac:dyDescent="0.2">
      <c r="A69" s="12" t="s">
        <v>155</v>
      </c>
      <c r="B69" s="29" t="s">
        <v>15</v>
      </c>
      <c r="C69" s="14" t="s">
        <v>156</v>
      </c>
      <c r="D69" s="19"/>
      <c r="E69" s="16" t="str">
        <f t="shared" si="77"/>
        <v/>
      </c>
      <c r="F69" s="19"/>
      <c r="G69" s="16" t="str">
        <f t="shared" si="78"/>
        <v/>
      </c>
      <c r="H69" s="19"/>
      <c r="I69" s="23"/>
      <c r="J69" s="19"/>
      <c r="K69" s="16" t="str">
        <f t="shared" si="95"/>
        <v/>
      </c>
      <c r="L69" s="19"/>
      <c r="M69" s="16" t="str">
        <f t="shared" si="96"/>
        <v/>
      </c>
      <c r="N69" s="19"/>
      <c r="O69" s="23"/>
      <c r="P69" s="19"/>
      <c r="Q69" s="16" t="str">
        <f t="shared" si="79"/>
        <v/>
      </c>
      <c r="R69" s="19"/>
      <c r="S69" s="16" t="str">
        <f t="shared" si="80"/>
        <v/>
      </c>
      <c r="T69" s="19"/>
      <c r="U69" s="23"/>
      <c r="V69" s="19"/>
      <c r="W69" s="16" t="str">
        <f t="shared" si="81"/>
        <v/>
      </c>
      <c r="X69" s="19">
        <v>2</v>
      </c>
      <c r="Y69" s="16">
        <v>28</v>
      </c>
      <c r="Z69" s="19">
        <v>2</v>
      </c>
      <c r="AA69" s="23" t="s">
        <v>353</v>
      </c>
      <c r="AB69" s="19"/>
      <c r="AC69" s="16" t="str">
        <f t="shared" si="83"/>
        <v/>
      </c>
      <c r="AD69" s="19"/>
      <c r="AE69" s="16" t="str">
        <f t="shared" si="84"/>
        <v/>
      </c>
      <c r="AF69" s="19"/>
      <c r="AG69" s="23"/>
      <c r="AH69" s="19"/>
      <c r="AI69" s="16" t="str">
        <f t="shared" si="92"/>
        <v/>
      </c>
      <c r="AJ69" s="19"/>
      <c r="AK69" s="16" t="str">
        <f t="shared" si="93"/>
        <v/>
      </c>
      <c r="AL69" s="19"/>
      <c r="AM69" s="23"/>
      <c r="AN69" s="19"/>
      <c r="AO69" s="16" t="str">
        <f t="shared" si="87"/>
        <v/>
      </c>
      <c r="AP69" s="19"/>
      <c r="AQ69" s="16" t="str">
        <f t="shared" si="88"/>
        <v/>
      </c>
      <c r="AR69" s="19"/>
      <c r="AS69" s="23"/>
      <c r="AT69" s="19"/>
      <c r="AU69" s="16" t="str">
        <f t="shared" si="71"/>
        <v/>
      </c>
      <c r="AV69" s="19"/>
      <c r="AW69" s="16" t="str">
        <f t="shared" si="94"/>
        <v/>
      </c>
      <c r="AX69" s="19"/>
      <c r="AY69" s="21"/>
      <c r="AZ69" s="24" t="str">
        <f t="shared" si="39"/>
        <v/>
      </c>
      <c r="BA69" s="16" t="str">
        <f t="shared" si="43"/>
        <v/>
      </c>
      <c r="BB69" s="25">
        <f t="shared" si="40"/>
        <v>2</v>
      </c>
      <c r="BC69" s="16">
        <f t="shared" si="44"/>
        <v>28</v>
      </c>
      <c r="BD69" s="25">
        <f t="shared" si="41"/>
        <v>2</v>
      </c>
      <c r="BE69" s="26">
        <f t="shared" si="42"/>
        <v>2</v>
      </c>
      <c r="BF69" s="40" t="s">
        <v>459</v>
      </c>
      <c r="BG69" s="41" t="s">
        <v>458</v>
      </c>
    </row>
    <row r="70" spans="1:59" ht="15.75" customHeight="1" x14ac:dyDescent="0.2">
      <c r="A70" s="12" t="s">
        <v>157</v>
      </c>
      <c r="B70" s="29" t="s">
        <v>15</v>
      </c>
      <c r="C70" s="14" t="s">
        <v>158</v>
      </c>
      <c r="D70" s="19"/>
      <c r="E70" s="16" t="str">
        <f t="shared" si="77"/>
        <v/>
      </c>
      <c r="F70" s="19"/>
      <c r="G70" s="16" t="str">
        <f t="shared" si="78"/>
        <v/>
      </c>
      <c r="H70" s="19"/>
      <c r="I70" s="23"/>
      <c r="J70" s="19"/>
      <c r="K70" s="16" t="str">
        <f t="shared" si="95"/>
        <v/>
      </c>
      <c r="L70" s="19"/>
      <c r="M70" s="16" t="str">
        <f t="shared" si="96"/>
        <v/>
      </c>
      <c r="N70" s="19"/>
      <c r="O70" s="23"/>
      <c r="P70" s="19"/>
      <c r="Q70" s="16" t="str">
        <f t="shared" si="79"/>
        <v/>
      </c>
      <c r="R70" s="19"/>
      <c r="S70" s="16" t="str">
        <f t="shared" si="80"/>
        <v/>
      </c>
      <c r="T70" s="19"/>
      <c r="U70" s="23"/>
      <c r="V70" s="19"/>
      <c r="W70" s="16" t="str">
        <f t="shared" si="81"/>
        <v/>
      </c>
      <c r="X70" s="19"/>
      <c r="Y70" s="16" t="str">
        <f t="shared" si="82"/>
        <v/>
      </c>
      <c r="Z70" s="19"/>
      <c r="AA70" s="23"/>
      <c r="AB70" s="19"/>
      <c r="AC70" s="16" t="str">
        <f t="shared" si="83"/>
        <v/>
      </c>
      <c r="AD70" s="19">
        <v>2</v>
      </c>
      <c r="AE70" s="16">
        <v>28</v>
      </c>
      <c r="AF70" s="19">
        <v>2</v>
      </c>
      <c r="AG70" s="23" t="s">
        <v>353</v>
      </c>
      <c r="AH70" s="19"/>
      <c r="AI70" s="16" t="str">
        <f t="shared" si="92"/>
        <v/>
      </c>
      <c r="AJ70" s="19"/>
      <c r="AK70" s="16" t="str">
        <f t="shared" si="93"/>
        <v/>
      </c>
      <c r="AL70" s="19"/>
      <c r="AM70" s="23"/>
      <c r="AN70" s="19"/>
      <c r="AO70" s="16" t="str">
        <f t="shared" si="87"/>
        <v/>
      </c>
      <c r="AP70" s="19"/>
      <c r="AQ70" s="16" t="str">
        <f t="shared" si="88"/>
        <v/>
      </c>
      <c r="AR70" s="19"/>
      <c r="AS70" s="23"/>
      <c r="AT70" s="19"/>
      <c r="AU70" s="16" t="str">
        <f t="shared" si="71"/>
        <v/>
      </c>
      <c r="AV70" s="19"/>
      <c r="AW70" s="16" t="str">
        <f t="shared" si="94"/>
        <v/>
      </c>
      <c r="AX70" s="19"/>
      <c r="AY70" s="21"/>
      <c r="AZ70" s="24" t="str">
        <f t="shared" si="39"/>
        <v/>
      </c>
      <c r="BA70" s="16" t="str">
        <f t="shared" si="43"/>
        <v/>
      </c>
      <c r="BB70" s="25">
        <f t="shared" si="40"/>
        <v>2</v>
      </c>
      <c r="BC70" s="16">
        <f t="shared" si="44"/>
        <v>28</v>
      </c>
      <c r="BD70" s="25">
        <f t="shared" si="41"/>
        <v>2</v>
      </c>
      <c r="BE70" s="26">
        <f t="shared" si="42"/>
        <v>2</v>
      </c>
      <c r="BF70" s="40" t="s">
        <v>459</v>
      </c>
      <c r="BG70" s="41" t="s">
        <v>458</v>
      </c>
    </row>
    <row r="71" spans="1:59" ht="15.75" customHeight="1" x14ac:dyDescent="0.2">
      <c r="A71" s="12" t="s">
        <v>159</v>
      </c>
      <c r="B71" s="29" t="s">
        <v>15</v>
      </c>
      <c r="C71" s="14" t="s">
        <v>160</v>
      </c>
      <c r="D71" s="19"/>
      <c r="E71" s="16" t="str">
        <f t="shared" si="77"/>
        <v/>
      </c>
      <c r="F71" s="19"/>
      <c r="G71" s="16" t="str">
        <f t="shared" si="78"/>
        <v/>
      </c>
      <c r="H71" s="19"/>
      <c r="I71" s="23"/>
      <c r="J71" s="19"/>
      <c r="K71" s="16" t="str">
        <f t="shared" si="95"/>
        <v/>
      </c>
      <c r="L71" s="19"/>
      <c r="M71" s="16" t="str">
        <f t="shared" si="96"/>
        <v/>
      </c>
      <c r="N71" s="19"/>
      <c r="O71" s="23"/>
      <c r="P71" s="19"/>
      <c r="Q71" s="16" t="str">
        <f t="shared" si="79"/>
        <v/>
      </c>
      <c r="R71" s="19"/>
      <c r="S71" s="16" t="str">
        <f t="shared" si="80"/>
        <v/>
      </c>
      <c r="T71" s="19"/>
      <c r="U71" s="23"/>
      <c r="V71" s="19"/>
      <c r="W71" s="16" t="str">
        <f t="shared" si="81"/>
        <v/>
      </c>
      <c r="X71" s="19"/>
      <c r="Y71" s="16" t="str">
        <f t="shared" si="82"/>
        <v/>
      </c>
      <c r="Z71" s="19"/>
      <c r="AA71" s="23"/>
      <c r="AB71" s="19"/>
      <c r="AC71" s="16" t="str">
        <f t="shared" si="83"/>
        <v/>
      </c>
      <c r="AD71" s="19"/>
      <c r="AE71" s="16" t="str">
        <f t="shared" si="84"/>
        <v/>
      </c>
      <c r="AF71" s="19"/>
      <c r="AG71" s="23"/>
      <c r="AH71" s="19"/>
      <c r="AI71" s="16" t="str">
        <f t="shared" si="92"/>
        <v/>
      </c>
      <c r="AJ71" s="19">
        <v>2</v>
      </c>
      <c r="AK71" s="16">
        <v>28</v>
      </c>
      <c r="AL71" s="19">
        <v>2</v>
      </c>
      <c r="AM71" s="23" t="s">
        <v>353</v>
      </c>
      <c r="AN71" s="19"/>
      <c r="AO71" s="16" t="str">
        <f t="shared" si="87"/>
        <v/>
      </c>
      <c r="AP71" s="19"/>
      <c r="AQ71" s="16" t="str">
        <f t="shared" si="88"/>
        <v/>
      </c>
      <c r="AR71" s="19"/>
      <c r="AS71" s="23"/>
      <c r="AT71" s="19"/>
      <c r="AU71" s="16" t="str">
        <f t="shared" si="71"/>
        <v/>
      </c>
      <c r="AV71" s="19"/>
      <c r="AW71" s="16" t="str">
        <f t="shared" si="94"/>
        <v/>
      </c>
      <c r="AX71" s="19"/>
      <c r="AY71" s="21"/>
      <c r="AZ71" s="24" t="str">
        <f t="shared" si="39"/>
        <v/>
      </c>
      <c r="BA71" s="16" t="str">
        <f t="shared" si="43"/>
        <v/>
      </c>
      <c r="BB71" s="25">
        <f t="shared" si="40"/>
        <v>2</v>
      </c>
      <c r="BC71" s="16">
        <f t="shared" si="44"/>
        <v>28</v>
      </c>
      <c r="BD71" s="25">
        <f t="shared" si="41"/>
        <v>2</v>
      </c>
      <c r="BE71" s="26">
        <f t="shared" si="42"/>
        <v>2</v>
      </c>
      <c r="BF71" s="40" t="s">
        <v>459</v>
      </c>
      <c r="BG71" s="41" t="s">
        <v>621</v>
      </c>
    </row>
    <row r="72" spans="1:59" ht="15.75" customHeight="1" x14ac:dyDescent="0.2">
      <c r="A72" s="12" t="s">
        <v>161</v>
      </c>
      <c r="B72" s="29" t="s">
        <v>15</v>
      </c>
      <c r="C72" s="14" t="s">
        <v>162</v>
      </c>
      <c r="D72" s="71"/>
      <c r="E72" s="72" t="str">
        <f t="shared" si="77"/>
        <v/>
      </c>
      <c r="F72" s="71"/>
      <c r="G72" s="72" t="str">
        <f t="shared" si="78"/>
        <v/>
      </c>
      <c r="H72" s="71"/>
      <c r="I72" s="73"/>
      <c r="J72" s="71"/>
      <c r="K72" s="72" t="str">
        <f t="shared" si="95"/>
        <v/>
      </c>
      <c r="L72" s="71"/>
      <c r="M72" s="72" t="str">
        <f t="shared" si="96"/>
        <v/>
      </c>
      <c r="N72" s="71"/>
      <c r="O72" s="73"/>
      <c r="P72" s="71"/>
      <c r="Q72" s="72" t="str">
        <f t="shared" si="79"/>
        <v/>
      </c>
      <c r="R72" s="71"/>
      <c r="S72" s="72" t="str">
        <f t="shared" si="80"/>
        <v/>
      </c>
      <c r="T72" s="71"/>
      <c r="U72" s="73"/>
      <c r="V72" s="71"/>
      <c r="W72" s="72" t="str">
        <f t="shared" si="81"/>
        <v/>
      </c>
      <c r="X72" s="71"/>
      <c r="Y72" s="72" t="str">
        <f t="shared" si="82"/>
        <v/>
      </c>
      <c r="Z72" s="71"/>
      <c r="AA72" s="73"/>
      <c r="AB72" s="71"/>
      <c r="AC72" s="72" t="str">
        <f t="shared" si="83"/>
        <v/>
      </c>
      <c r="AD72" s="71"/>
      <c r="AE72" s="72" t="str">
        <f t="shared" si="84"/>
        <v/>
      </c>
      <c r="AF72" s="71"/>
      <c r="AG72" s="73"/>
      <c r="AH72" s="71"/>
      <c r="AI72" s="564" t="str">
        <f t="shared" si="92"/>
        <v/>
      </c>
      <c r="AJ72" s="71"/>
      <c r="AK72" s="72" t="str">
        <f t="shared" si="93"/>
        <v/>
      </c>
      <c r="AL72" s="71"/>
      <c r="AM72" s="73"/>
      <c r="AN72" s="19"/>
      <c r="AO72" s="16" t="str">
        <f t="shared" si="87"/>
        <v/>
      </c>
      <c r="AP72" s="19">
        <v>2</v>
      </c>
      <c r="AQ72" s="16">
        <v>28</v>
      </c>
      <c r="AR72" s="19">
        <v>2</v>
      </c>
      <c r="AS72" s="23" t="s">
        <v>353</v>
      </c>
      <c r="AT72" s="19"/>
      <c r="AU72" s="16" t="str">
        <f t="shared" si="71"/>
        <v/>
      </c>
      <c r="AV72" s="19"/>
      <c r="AW72" s="16" t="str">
        <f t="shared" si="94"/>
        <v/>
      </c>
      <c r="AX72" s="19"/>
      <c r="AY72" s="21"/>
      <c r="AZ72" s="24" t="str">
        <f t="shared" si="39"/>
        <v/>
      </c>
      <c r="BA72" s="16" t="str">
        <f t="shared" si="43"/>
        <v/>
      </c>
      <c r="BB72" s="25">
        <f t="shared" si="40"/>
        <v>2</v>
      </c>
      <c r="BC72" s="16">
        <f t="shared" si="44"/>
        <v>28</v>
      </c>
      <c r="BD72" s="25">
        <f t="shared" si="41"/>
        <v>2</v>
      </c>
      <c r="BE72" s="26">
        <f t="shared" si="42"/>
        <v>2</v>
      </c>
      <c r="BF72" s="40" t="s">
        <v>459</v>
      </c>
      <c r="BG72" s="41" t="s">
        <v>621</v>
      </c>
    </row>
    <row r="73" spans="1:59" ht="15.75" customHeight="1" x14ac:dyDescent="0.25">
      <c r="A73" s="12" t="s">
        <v>163</v>
      </c>
      <c r="B73" s="29" t="s">
        <v>15</v>
      </c>
      <c r="C73" s="14" t="s">
        <v>164</v>
      </c>
      <c r="D73" s="71"/>
      <c r="E73" s="72" t="str">
        <f t="shared" si="77"/>
        <v/>
      </c>
      <c r="F73" s="71"/>
      <c r="G73" s="72" t="str">
        <f t="shared" si="78"/>
        <v/>
      </c>
      <c r="H73" s="71"/>
      <c r="I73" s="73"/>
      <c r="J73" s="71"/>
      <c r="K73" s="72" t="str">
        <f t="shared" si="95"/>
        <v/>
      </c>
      <c r="L73" s="71"/>
      <c r="M73" s="72" t="str">
        <f t="shared" si="96"/>
        <v/>
      </c>
      <c r="N73" s="71"/>
      <c r="O73" s="73"/>
      <c r="P73" s="71"/>
      <c r="Q73" s="72" t="str">
        <f t="shared" si="79"/>
        <v/>
      </c>
      <c r="R73" s="71"/>
      <c r="S73" s="72" t="str">
        <f t="shared" si="80"/>
        <v/>
      </c>
      <c r="T73" s="71"/>
      <c r="U73" s="73"/>
      <c r="V73" s="71"/>
      <c r="W73" s="72" t="str">
        <f t="shared" si="81"/>
        <v/>
      </c>
      <c r="X73" s="71"/>
      <c r="Y73" s="72" t="str">
        <f t="shared" si="82"/>
        <v/>
      </c>
      <c r="Z73" s="71"/>
      <c r="AA73" s="73"/>
      <c r="AB73" s="71"/>
      <c r="AC73" s="72" t="str">
        <f t="shared" si="83"/>
        <v/>
      </c>
      <c r="AD73" s="71"/>
      <c r="AE73" s="72" t="str">
        <f t="shared" si="84"/>
        <v/>
      </c>
      <c r="AF73" s="71"/>
      <c r="AG73" s="73"/>
      <c r="AH73" s="74"/>
      <c r="AI73" s="658" t="str">
        <f t="shared" si="92"/>
        <v/>
      </c>
      <c r="AJ73" s="71"/>
      <c r="AK73" s="72" t="str">
        <f t="shared" si="93"/>
        <v/>
      </c>
      <c r="AL73" s="71"/>
      <c r="AM73" s="73"/>
      <c r="AN73" s="19"/>
      <c r="AO73" s="16" t="str">
        <f t="shared" si="87"/>
        <v/>
      </c>
      <c r="AP73" s="19"/>
      <c r="AQ73" s="16" t="str">
        <f t="shared" si="88"/>
        <v/>
      </c>
      <c r="AR73" s="19"/>
      <c r="AS73" s="23"/>
      <c r="AT73" s="81"/>
      <c r="AU73" s="82" t="str">
        <f t="shared" si="71"/>
        <v/>
      </c>
      <c r="AV73" s="19">
        <v>2</v>
      </c>
      <c r="AW73" s="16">
        <v>20</v>
      </c>
      <c r="AX73" s="19">
        <v>2</v>
      </c>
      <c r="AY73" s="23" t="s">
        <v>353</v>
      </c>
      <c r="AZ73" s="24" t="str">
        <f t="shared" si="39"/>
        <v/>
      </c>
      <c r="BA73" s="16" t="str">
        <f t="shared" si="43"/>
        <v/>
      </c>
      <c r="BB73" s="25">
        <f t="shared" si="40"/>
        <v>2</v>
      </c>
      <c r="BC73" s="16">
        <v>20</v>
      </c>
      <c r="BD73" s="25">
        <f t="shared" si="41"/>
        <v>2</v>
      </c>
      <c r="BE73" s="26">
        <f t="shared" si="42"/>
        <v>2</v>
      </c>
      <c r="BF73" s="40" t="s">
        <v>459</v>
      </c>
      <c r="BG73" s="41" t="s">
        <v>621</v>
      </c>
    </row>
    <row r="74" spans="1:59" ht="15.75" customHeight="1" x14ac:dyDescent="0.2">
      <c r="A74" s="12"/>
      <c r="B74" s="29" t="s">
        <v>34</v>
      </c>
      <c r="C74" s="69" t="s">
        <v>30</v>
      </c>
      <c r="D74" s="19"/>
      <c r="E74" s="16" t="str">
        <f t="shared" ref="E74:E77" si="98">IF(D74*15=0,"",D74*15)</f>
        <v/>
      </c>
      <c r="F74" s="19"/>
      <c r="G74" s="16" t="str">
        <f t="shared" ref="G74:G77" si="99">IF(F74*15=0,"",F74*15)</f>
        <v/>
      </c>
      <c r="H74" s="19"/>
      <c r="I74" s="21"/>
      <c r="J74" s="18"/>
      <c r="K74" s="16" t="str">
        <f t="shared" ref="K74:K77" si="100">IF(J74*15=0,"",J74*15)</f>
        <v/>
      </c>
      <c r="L74" s="19"/>
      <c r="M74" s="16" t="str">
        <f t="shared" ref="M74:M77" si="101">IF(L74*15=0,"",L74*15)</f>
        <v/>
      </c>
      <c r="N74" s="19"/>
      <c r="O74" s="20"/>
      <c r="P74" s="19"/>
      <c r="Q74" s="16" t="str">
        <f t="shared" ref="Q74:Q77" si="102">IF(P74*15=0,"",P74*15)</f>
        <v/>
      </c>
      <c r="R74" s="19"/>
      <c r="S74" s="16" t="str">
        <f t="shared" ref="S74:S77" si="103">IF(R74*15=0,"",R74*15)</f>
        <v/>
      </c>
      <c r="T74" s="19"/>
      <c r="U74" s="21"/>
      <c r="V74" s="656">
        <v>1</v>
      </c>
      <c r="W74" s="16">
        <v>14</v>
      </c>
      <c r="X74" s="19">
        <v>1</v>
      </c>
      <c r="Y74" s="16">
        <v>14</v>
      </c>
      <c r="Z74" s="19">
        <v>3</v>
      </c>
      <c r="AA74" s="21" t="s">
        <v>352</v>
      </c>
      <c r="AB74" s="656"/>
      <c r="AC74" s="16"/>
      <c r="AD74" s="19"/>
      <c r="AE74" s="16"/>
      <c r="AF74" s="19"/>
      <c r="AG74" s="21"/>
      <c r="AH74" s="18"/>
      <c r="AI74" s="127" t="str">
        <f t="shared" ref="AI74:AI77" si="104">IF(AH74*15=0,"",AH74*15)</f>
        <v/>
      </c>
      <c r="AJ74" s="19"/>
      <c r="AK74" s="16" t="str">
        <f t="shared" ref="AK74:AK77" si="105">IF(AJ74*15=0,"",AJ74*15)</f>
        <v/>
      </c>
      <c r="AL74" s="19"/>
      <c r="AM74" s="20"/>
      <c r="AN74" s="18"/>
      <c r="AO74" s="16"/>
      <c r="AP74" s="22"/>
      <c r="AQ74" s="16"/>
      <c r="AR74" s="22"/>
      <c r="AS74" s="23"/>
      <c r="AT74" s="19"/>
      <c r="AU74" s="16"/>
      <c r="AV74" s="19"/>
      <c r="AW74" s="16"/>
      <c r="AX74" s="19"/>
      <c r="AY74" s="19"/>
      <c r="AZ74" s="24">
        <f t="shared" si="39"/>
        <v>1</v>
      </c>
      <c r="BA74" s="16">
        <f t="shared" si="43"/>
        <v>14</v>
      </c>
      <c r="BB74" s="25">
        <f t="shared" si="40"/>
        <v>1</v>
      </c>
      <c r="BC74" s="16">
        <f t="shared" si="44"/>
        <v>14</v>
      </c>
      <c r="BD74" s="25">
        <f t="shared" si="41"/>
        <v>3</v>
      </c>
      <c r="BE74" s="26">
        <f t="shared" si="42"/>
        <v>2</v>
      </c>
      <c r="BF74" s="9"/>
      <c r="BG74" s="10"/>
    </row>
    <row r="75" spans="1:59" ht="15.75" customHeight="1" x14ac:dyDescent="0.2">
      <c r="A75" s="12"/>
      <c r="B75" s="29" t="s">
        <v>34</v>
      </c>
      <c r="C75" s="69" t="s">
        <v>31</v>
      </c>
      <c r="D75" s="19"/>
      <c r="E75" s="16" t="str">
        <f t="shared" si="98"/>
        <v/>
      </c>
      <c r="F75" s="19"/>
      <c r="G75" s="16" t="str">
        <f t="shared" si="99"/>
        <v/>
      </c>
      <c r="H75" s="19"/>
      <c r="I75" s="21"/>
      <c r="J75" s="18"/>
      <c r="K75" s="16" t="str">
        <f t="shared" si="100"/>
        <v/>
      </c>
      <c r="L75" s="19"/>
      <c r="M75" s="16" t="str">
        <f t="shared" si="101"/>
        <v/>
      </c>
      <c r="N75" s="19"/>
      <c r="O75" s="20"/>
      <c r="P75" s="19"/>
      <c r="Q75" s="16" t="str">
        <f t="shared" si="102"/>
        <v/>
      </c>
      <c r="R75" s="19"/>
      <c r="S75" s="16" t="str">
        <f t="shared" si="103"/>
        <v/>
      </c>
      <c r="T75" s="19"/>
      <c r="U75" s="21"/>
      <c r="V75" s="18"/>
      <c r="W75" s="16" t="str">
        <f t="shared" ref="W75:W76" si="106">IF(V75*15=0,"",V75*15)</f>
        <v/>
      </c>
      <c r="X75" s="19"/>
      <c r="Y75" s="16" t="str">
        <f t="shared" ref="Y75:Y76" si="107">IF(X75*15=0,"",X75*15)</f>
        <v/>
      </c>
      <c r="Z75" s="19"/>
      <c r="AA75" s="20"/>
      <c r="AB75" s="19">
        <v>1</v>
      </c>
      <c r="AC75" s="16">
        <v>14</v>
      </c>
      <c r="AD75" s="19">
        <v>1</v>
      </c>
      <c r="AE75" s="16">
        <v>14</v>
      </c>
      <c r="AF75" s="19">
        <v>3</v>
      </c>
      <c r="AG75" s="21" t="s">
        <v>352</v>
      </c>
      <c r="AH75" s="18"/>
      <c r="AI75" s="16"/>
      <c r="AJ75" s="19"/>
      <c r="AK75" s="16"/>
      <c r="AL75" s="19"/>
      <c r="AM75" s="20"/>
      <c r="AN75" s="18"/>
      <c r="AO75" s="16" t="str">
        <f>IF(AN75*15=0,"",AN75*15)</f>
        <v/>
      </c>
      <c r="AP75" s="22"/>
      <c r="AQ75" s="16" t="str">
        <f>IF(AP75*15=0,"",AP75*15)</f>
        <v/>
      </c>
      <c r="AR75" s="22"/>
      <c r="AS75" s="23"/>
      <c r="AT75" s="19"/>
      <c r="AU75" s="16" t="str">
        <f>IF(AT75*15=0,"",AT75*15)</f>
        <v/>
      </c>
      <c r="AV75" s="19"/>
      <c r="AW75" s="16" t="str">
        <f>IF(AV75*15=0,"",AV75*15)</f>
        <v/>
      </c>
      <c r="AX75" s="19"/>
      <c r="AY75" s="19"/>
      <c r="AZ75" s="24">
        <f t="shared" si="39"/>
        <v>1</v>
      </c>
      <c r="BA75" s="16">
        <f t="shared" si="43"/>
        <v>14</v>
      </c>
      <c r="BB75" s="25">
        <f t="shared" si="40"/>
        <v>1</v>
      </c>
      <c r="BC75" s="16">
        <f t="shared" si="44"/>
        <v>14</v>
      </c>
      <c r="BD75" s="25">
        <f t="shared" si="41"/>
        <v>3</v>
      </c>
      <c r="BE75" s="26">
        <f t="shared" si="42"/>
        <v>2</v>
      </c>
      <c r="BF75" s="9"/>
      <c r="BG75" s="10"/>
    </row>
    <row r="76" spans="1:59" ht="15.75" customHeight="1" x14ac:dyDescent="0.2">
      <c r="A76" s="12"/>
      <c r="B76" s="29" t="s">
        <v>34</v>
      </c>
      <c r="C76" s="69" t="s">
        <v>32</v>
      </c>
      <c r="D76" s="19"/>
      <c r="E76" s="16" t="str">
        <f t="shared" si="98"/>
        <v/>
      </c>
      <c r="F76" s="19"/>
      <c r="G76" s="16" t="str">
        <f t="shared" si="99"/>
        <v/>
      </c>
      <c r="H76" s="19"/>
      <c r="I76" s="21"/>
      <c r="J76" s="18"/>
      <c r="K76" s="16" t="str">
        <f t="shared" si="100"/>
        <v/>
      </c>
      <c r="L76" s="19"/>
      <c r="M76" s="16" t="str">
        <f t="shared" si="101"/>
        <v/>
      </c>
      <c r="N76" s="19"/>
      <c r="O76" s="20"/>
      <c r="P76" s="19"/>
      <c r="Q76" s="16" t="str">
        <f t="shared" si="102"/>
        <v/>
      </c>
      <c r="R76" s="19"/>
      <c r="S76" s="16" t="str">
        <f t="shared" si="103"/>
        <v/>
      </c>
      <c r="T76" s="19"/>
      <c r="U76" s="21"/>
      <c r="V76" s="18"/>
      <c r="W76" s="16" t="str">
        <f t="shared" si="106"/>
        <v/>
      </c>
      <c r="X76" s="19"/>
      <c r="Y76" s="16" t="str">
        <f t="shared" si="107"/>
        <v/>
      </c>
      <c r="Z76" s="19"/>
      <c r="AA76" s="20"/>
      <c r="AB76" s="19"/>
      <c r="AC76" s="16" t="str">
        <f t="shared" ref="AC76:AC77" si="108">IF(AB76*15=0,"",AB76*15)</f>
        <v/>
      </c>
      <c r="AD76" s="19"/>
      <c r="AE76" s="16" t="str">
        <f t="shared" ref="AE76:AE77" si="109">IF(AD76*15=0,"",AD76*15)</f>
        <v/>
      </c>
      <c r="AF76" s="19"/>
      <c r="AG76" s="21"/>
      <c r="AH76" s="18">
        <v>1</v>
      </c>
      <c r="AI76" s="16">
        <v>14</v>
      </c>
      <c r="AJ76" s="19">
        <v>1</v>
      </c>
      <c r="AK76" s="16">
        <v>14</v>
      </c>
      <c r="AL76" s="19">
        <v>3</v>
      </c>
      <c r="AM76" s="20" t="s">
        <v>352</v>
      </c>
      <c r="AN76" s="18"/>
      <c r="AO76" s="16"/>
      <c r="AP76" s="22"/>
      <c r="AQ76" s="16"/>
      <c r="AR76" s="22"/>
      <c r="AS76" s="23"/>
      <c r="AT76" s="19"/>
      <c r="AU76" s="16" t="str">
        <f>IF(AT76*15=0,"",AT76*15)</f>
        <v/>
      </c>
      <c r="AV76" s="19"/>
      <c r="AW76" s="16" t="str">
        <f>IF(AV76*15=0,"",AV76*15)</f>
        <v/>
      </c>
      <c r="AX76" s="19"/>
      <c r="AY76" s="19"/>
      <c r="AZ76" s="24">
        <f t="shared" si="39"/>
        <v>1</v>
      </c>
      <c r="BA76" s="16">
        <f t="shared" si="43"/>
        <v>14</v>
      </c>
      <c r="BB76" s="25">
        <f t="shared" si="40"/>
        <v>1</v>
      </c>
      <c r="BC76" s="16">
        <f t="shared" si="44"/>
        <v>14</v>
      </c>
      <c r="BD76" s="25">
        <f t="shared" si="41"/>
        <v>3</v>
      </c>
      <c r="BE76" s="26">
        <f t="shared" si="42"/>
        <v>2</v>
      </c>
      <c r="BF76" s="9"/>
      <c r="BG76" s="10"/>
    </row>
    <row r="77" spans="1:59" ht="15.75" customHeight="1" thickBot="1" x14ac:dyDescent="0.25">
      <c r="A77" s="12"/>
      <c r="B77" s="29" t="s">
        <v>34</v>
      </c>
      <c r="C77" s="69" t="s">
        <v>46</v>
      </c>
      <c r="D77" s="19"/>
      <c r="E77" s="16" t="str">
        <f t="shared" si="98"/>
        <v/>
      </c>
      <c r="F77" s="19"/>
      <c r="G77" s="16" t="str">
        <f t="shared" si="99"/>
        <v/>
      </c>
      <c r="H77" s="19"/>
      <c r="I77" s="21"/>
      <c r="J77" s="18"/>
      <c r="K77" s="16" t="str">
        <f t="shared" si="100"/>
        <v/>
      </c>
      <c r="L77" s="19"/>
      <c r="M77" s="16" t="str">
        <f t="shared" si="101"/>
        <v/>
      </c>
      <c r="N77" s="19"/>
      <c r="O77" s="20"/>
      <c r="P77" s="19"/>
      <c r="Q77" s="16" t="str">
        <f t="shared" si="102"/>
        <v/>
      </c>
      <c r="R77" s="19"/>
      <c r="S77" s="16" t="str">
        <f t="shared" si="103"/>
        <v/>
      </c>
      <c r="T77" s="19"/>
      <c r="U77" s="21"/>
      <c r="V77" s="656"/>
      <c r="W77" s="16"/>
      <c r="X77" s="19"/>
      <c r="Y77" s="16"/>
      <c r="Z77" s="19"/>
      <c r="AA77" s="657"/>
      <c r="AB77" s="19"/>
      <c r="AC77" s="16" t="str">
        <f t="shared" si="108"/>
        <v/>
      </c>
      <c r="AD77" s="19"/>
      <c r="AE77" s="16" t="str">
        <f t="shared" si="109"/>
        <v/>
      </c>
      <c r="AF77" s="19"/>
      <c r="AG77" s="21"/>
      <c r="AH77" s="18"/>
      <c r="AI77" s="16" t="str">
        <f t="shared" si="104"/>
        <v/>
      </c>
      <c r="AJ77" s="19"/>
      <c r="AK77" s="16" t="str">
        <f t="shared" si="105"/>
        <v/>
      </c>
      <c r="AL77" s="19"/>
      <c r="AM77" s="20"/>
      <c r="AN77" s="18">
        <v>1</v>
      </c>
      <c r="AO77" s="16">
        <v>14</v>
      </c>
      <c r="AP77" s="22">
        <v>1</v>
      </c>
      <c r="AQ77" s="16">
        <v>14</v>
      </c>
      <c r="AR77" s="22">
        <v>3</v>
      </c>
      <c r="AS77" s="23" t="s">
        <v>352</v>
      </c>
      <c r="AT77" s="19"/>
      <c r="AU77" s="16"/>
      <c r="AV77" s="19"/>
      <c r="AW77" s="16"/>
      <c r="AX77" s="19"/>
      <c r="AY77" s="19"/>
      <c r="AZ77" s="24">
        <f t="shared" si="39"/>
        <v>1</v>
      </c>
      <c r="BA77" s="16">
        <v>14</v>
      </c>
      <c r="BB77" s="25">
        <f t="shared" si="40"/>
        <v>1</v>
      </c>
      <c r="BC77" s="16">
        <v>14</v>
      </c>
      <c r="BD77" s="25">
        <f t="shared" si="41"/>
        <v>3</v>
      </c>
      <c r="BE77" s="83">
        <f t="shared" si="42"/>
        <v>2</v>
      </c>
      <c r="BF77" s="9"/>
      <c r="BG77" s="10"/>
    </row>
    <row r="78" spans="1:59" s="11" customFormat="1" ht="27" customHeight="1" thickBot="1" x14ac:dyDescent="0.3">
      <c r="A78" s="84"/>
      <c r="B78" s="85"/>
      <c r="C78" s="86" t="s">
        <v>56</v>
      </c>
      <c r="D78" s="87">
        <f>SUM(D10:D77)</f>
        <v>9</v>
      </c>
      <c r="E78" s="87">
        <f>SUM(E10:E77)</f>
        <v>112</v>
      </c>
      <c r="F78" s="87">
        <f>SUM(F10:F77)</f>
        <v>25</v>
      </c>
      <c r="G78" s="87">
        <f>SUM(G10:G77)</f>
        <v>284</v>
      </c>
      <c r="H78" s="87">
        <f>SUM(H10:H77)</f>
        <v>22</v>
      </c>
      <c r="I78" s="88" t="s">
        <v>17</v>
      </c>
      <c r="J78" s="87">
        <f>SUM(J10:J77)</f>
        <v>5</v>
      </c>
      <c r="K78" s="87">
        <f>SUM(K10:K77)</f>
        <v>74</v>
      </c>
      <c r="L78" s="87">
        <f>SUM(L10:L77)</f>
        <v>14</v>
      </c>
      <c r="M78" s="87">
        <f>SUM(M10:M77)</f>
        <v>192</v>
      </c>
      <c r="N78" s="87">
        <f>SUM(N10:N77)</f>
        <v>18</v>
      </c>
      <c r="O78" s="88" t="s">
        <v>17</v>
      </c>
      <c r="P78" s="87">
        <f>SUM(P10:P77)</f>
        <v>8</v>
      </c>
      <c r="Q78" s="87">
        <f>SUM(Q10:Q77)</f>
        <v>116</v>
      </c>
      <c r="R78" s="87">
        <f>SUM(R10:R77)</f>
        <v>12</v>
      </c>
      <c r="S78" s="87">
        <f>SUM(S10:S77)</f>
        <v>164</v>
      </c>
      <c r="T78" s="87">
        <f>SUM(T10:T77)</f>
        <v>19</v>
      </c>
      <c r="U78" s="88" t="s">
        <v>17</v>
      </c>
      <c r="V78" s="87">
        <f>SUM(V10:V77)</f>
        <v>4</v>
      </c>
      <c r="W78" s="87">
        <f>SUM(W10:W77)</f>
        <v>60</v>
      </c>
      <c r="X78" s="87">
        <f>SUM(X10:X77)</f>
        <v>15</v>
      </c>
      <c r="Y78" s="87">
        <f>SUM(Y10:Y77)</f>
        <v>206</v>
      </c>
      <c r="Z78" s="87">
        <f>SUM(Z10:Z77)</f>
        <v>20</v>
      </c>
      <c r="AA78" s="88" t="s">
        <v>17</v>
      </c>
      <c r="AB78" s="87">
        <f>SUM(AB10:AB77)</f>
        <v>6</v>
      </c>
      <c r="AC78" s="87">
        <f>SUM(AC10:AC77)</f>
        <v>80</v>
      </c>
      <c r="AD78" s="87">
        <f>SUM(AD10:AD77)</f>
        <v>12</v>
      </c>
      <c r="AE78" s="87">
        <f>SUM(AE10:AE77)</f>
        <v>172</v>
      </c>
      <c r="AF78" s="87">
        <f>SUM(AF10:AF77)</f>
        <v>17</v>
      </c>
      <c r="AG78" s="88" t="s">
        <v>17</v>
      </c>
      <c r="AH78" s="87">
        <f>SUM(AH10:AH77)</f>
        <v>3</v>
      </c>
      <c r="AI78" s="87">
        <f>SUM(AI10:AI77)</f>
        <v>46</v>
      </c>
      <c r="AJ78" s="87">
        <f>SUM(AJ10:AJ77)</f>
        <v>11</v>
      </c>
      <c r="AK78" s="87">
        <f>SUM(AK10:AK77)</f>
        <v>150</v>
      </c>
      <c r="AL78" s="87">
        <f>SUM(AL10:AL77)</f>
        <v>14</v>
      </c>
      <c r="AM78" s="88" t="s">
        <v>17</v>
      </c>
      <c r="AN78" s="87">
        <f>SUM(AN10:AN77)</f>
        <v>1</v>
      </c>
      <c r="AO78" s="87">
        <f>SUM(AO10:AO77)</f>
        <v>14</v>
      </c>
      <c r="AP78" s="87">
        <f>SUM(AP10:AP77)</f>
        <v>10</v>
      </c>
      <c r="AQ78" s="87">
        <f>SUM(AQ10:AQ77)</f>
        <v>140</v>
      </c>
      <c r="AR78" s="87">
        <f>SUM(AR10:AR77)</f>
        <v>13</v>
      </c>
      <c r="AS78" s="88" t="s">
        <v>17</v>
      </c>
      <c r="AT78" s="87">
        <f>SUM(AT10:AT77)</f>
        <v>3</v>
      </c>
      <c r="AU78" s="87">
        <f>SUM(AU10:AU77)</f>
        <v>34</v>
      </c>
      <c r="AV78" s="87">
        <f>SUM(AV10:AV77)</f>
        <v>7</v>
      </c>
      <c r="AW78" s="87">
        <f>SUM(AW10:AW77)</f>
        <v>70</v>
      </c>
      <c r="AX78" s="87">
        <f>SUM(AX10:AX77)</f>
        <v>10</v>
      </c>
      <c r="AY78" s="88" t="s">
        <v>17</v>
      </c>
      <c r="AZ78" s="87">
        <f t="shared" ref="AZ78:BE78" si="110">SUM(AZ10:AZ77)</f>
        <v>39</v>
      </c>
      <c r="BA78" s="87">
        <f t="shared" si="110"/>
        <v>532</v>
      </c>
      <c r="BB78" s="87">
        <f t="shared" si="110"/>
        <v>106</v>
      </c>
      <c r="BC78" s="87">
        <f t="shared" si="110"/>
        <v>1356</v>
      </c>
      <c r="BD78" s="87">
        <f t="shared" si="110"/>
        <v>133</v>
      </c>
      <c r="BE78" s="89">
        <f t="shared" si="110"/>
        <v>145</v>
      </c>
      <c r="BF78" s="90"/>
      <c r="BG78" s="90"/>
    </row>
    <row r="79" spans="1:59" ht="15.75" customHeight="1" x14ac:dyDescent="0.25">
      <c r="A79" s="91"/>
      <c r="B79" s="92"/>
      <c r="C79" s="93" t="s">
        <v>16</v>
      </c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3"/>
      <c r="P79" s="913"/>
      <c r="Q79" s="913"/>
      <c r="R79" s="913"/>
      <c r="S79" s="913"/>
      <c r="T79" s="913"/>
      <c r="U79" s="913"/>
      <c r="V79" s="913"/>
      <c r="W79" s="913"/>
      <c r="X79" s="913"/>
      <c r="Y79" s="913"/>
      <c r="Z79" s="913"/>
      <c r="AA79" s="913"/>
      <c r="AB79" s="913"/>
      <c r="AC79" s="913"/>
      <c r="AD79" s="913"/>
      <c r="AE79" s="913"/>
      <c r="AF79" s="913"/>
      <c r="AG79" s="913"/>
      <c r="AH79" s="913"/>
      <c r="AI79" s="913"/>
      <c r="AJ79" s="913"/>
      <c r="AK79" s="913"/>
      <c r="AL79" s="913"/>
      <c r="AM79" s="913"/>
      <c r="AN79" s="913"/>
      <c r="AO79" s="913"/>
      <c r="AP79" s="913"/>
      <c r="AQ79" s="913"/>
      <c r="AR79" s="913"/>
      <c r="AS79" s="913"/>
      <c r="AT79" s="913"/>
      <c r="AU79" s="913"/>
      <c r="AV79" s="913"/>
      <c r="AW79" s="913"/>
      <c r="AX79" s="913"/>
      <c r="AY79" s="913"/>
      <c r="AZ79" s="94"/>
      <c r="BA79" s="95"/>
      <c r="BB79" s="95"/>
      <c r="BC79" s="95"/>
      <c r="BD79" s="95"/>
      <c r="BE79" s="96"/>
    </row>
    <row r="80" spans="1:59" ht="15.75" customHeight="1" x14ac:dyDescent="0.2">
      <c r="A80" s="12" t="s">
        <v>168</v>
      </c>
      <c r="B80" s="469" t="s">
        <v>48</v>
      </c>
      <c r="C80" s="69" t="s">
        <v>169</v>
      </c>
      <c r="D80" s="97"/>
      <c r="E80" s="16"/>
      <c r="F80" s="98"/>
      <c r="G80" s="16"/>
      <c r="H80" s="99"/>
      <c r="I80" s="100"/>
      <c r="J80" s="97"/>
      <c r="K80" s="16">
        <v>8</v>
      </c>
      <c r="L80" s="98"/>
      <c r="M80" s="16">
        <v>4</v>
      </c>
      <c r="N80" s="99" t="s">
        <v>17</v>
      </c>
      <c r="O80" s="100" t="s">
        <v>170</v>
      </c>
      <c r="P80" s="97"/>
      <c r="Q80" s="16"/>
      <c r="R80" s="98"/>
      <c r="S80" s="16"/>
      <c r="T80" s="99"/>
      <c r="U80" s="100"/>
      <c r="V80" s="97"/>
      <c r="W80" s="16"/>
      <c r="X80" s="98"/>
      <c r="Y80" s="16"/>
      <c r="Z80" s="99"/>
      <c r="AA80" s="100"/>
      <c r="AB80" s="97"/>
      <c r="AC80" s="16"/>
      <c r="AD80" s="98"/>
      <c r="AE80" s="16"/>
      <c r="AF80" s="99"/>
      <c r="AG80" s="100"/>
      <c r="AH80" s="97"/>
      <c r="AI80" s="16"/>
      <c r="AJ80" s="98"/>
      <c r="AK80" s="16"/>
      <c r="AL80" s="558"/>
      <c r="AM80" s="20"/>
      <c r="AN80" s="97"/>
      <c r="AO80" s="16"/>
      <c r="AP80" s="98"/>
      <c r="AQ80" s="16"/>
      <c r="AR80" s="99"/>
      <c r="AS80" s="100"/>
      <c r="AT80" s="97"/>
      <c r="AU80" s="16"/>
      <c r="AV80" s="98"/>
      <c r="AW80" s="16"/>
      <c r="AX80" s="99"/>
      <c r="AY80" s="101"/>
      <c r="AZ80" s="24"/>
      <c r="BA80" s="16" t="str">
        <f>IF((D80+J80+P80+V80+AB80+AH80+AN80+AT80)*14=0,"",(D80+J80+P80+V80+AB80+AH80+AN80+AT80)*14)</f>
        <v/>
      </c>
      <c r="BB80" s="25"/>
      <c r="BC80" s="16" t="str">
        <f>IF((L80+F80+R80+X80+AD80+AJ80+AP80+AV80)*14=0,"",(L80+F80+R80+X80+AD80+AJ80+AP80+AV80)*14)</f>
        <v/>
      </c>
      <c r="BD80" s="99" t="s">
        <v>17</v>
      </c>
      <c r="BE80" s="26" t="str">
        <f t="shared" ref="BE80" si="111">IF(D80+F80+L80+J80+P80+R80+V80+X80+AB80+AD80+AH80+AJ80+AN80+AP80+AT80+AV80=0,"",D80+F80+L80+J80+P80+R80+V80+X80+AB80+AD80+AH80+AJ80+AN80+AP80+AT80+AV80)</f>
        <v/>
      </c>
    </row>
    <row r="81" spans="1:59" ht="15.75" customHeight="1" thickBot="1" x14ac:dyDescent="0.25">
      <c r="A81" s="28" t="s">
        <v>875</v>
      </c>
      <c r="B81" s="469" t="s">
        <v>48</v>
      </c>
      <c r="C81" s="69" t="s">
        <v>876</v>
      </c>
      <c r="D81" s="545"/>
      <c r="E81" s="546"/>
      <c r="F81" s="545"/>
      <c r="G81" s="546"/>
      <c r="H81" s="547"/>
      <c r="I81" s="548"/>
      <c r="J81" s="549"/>
      <c r="K81" s="546"/>
      <c r="L81" s="545"/>
      <c r="M81" s="546"/>
      <c r="N81" s="547"/>
      <c r="O81" s="550"/>
      <c r="P81" s="545"/>
      <c r="Q81" s="546"/>
      <c r="R81" s="545"/>
      <c r="S81" s="546"/>
      <c r="T81" s="547"/>
      <c r="U81" s="548"/>
      <c r="V81" s="549"/>
      <c r="W81" s="546"/>
      <c r="X81" s="545"/>
      <c r="Y81" s="546"/>
      <c r="Z81" s="547"/>
      <c r="AA81" s="550"/>
      <c r="AB81" s="545"/>
      <c r="AC81" s="546"/>
      <c r="AD81" s="545"/>
      <c r="AE81" s="546"/>
      <c r="AF81" s="547"/>
      <c r="AG81" s="548"/>
      <c r="AH81" s="549"/>
      <c r="AI81" s="546"/>
      <c r="AJ81" s="545"/>
      <c r="AK81" s="546"/>
      <c r="AL81" s="790" t="s">
        <v>43</v>
      </c>
      <c r="AM81" s="791" t="s">
        <v>358</v>
      </c>
      <c r="AN81" s="549"/>
      <c r="AO81" s="546"/>
      <c r="AP81" s="551"/>
      <c r="AQ81" s="546"/>
      <c r="AR81" s="552"/>
      <c r="AS81" s="553"/>
      <c r="AT81" s="545"/>
      <c r="AU81" s="546"/>
      <c r="AV81" s="545"/>
      <c r="AW81" s="546"/>
      <c r="AX81" s="547"/>
      <c r="AY81" s="548"/>
      <c r="AZ81" s="554"/>
      <c r="BA81" s="555"/>
      <c r="BB81" s="556"/>
      <c r="BC81" s="546"/>
      <c r="BD81" s="552"/>
      <c r="BE81" s="557"/>
    </row>
    <row r="82" spans="1:59" s="115" customFormat="1" ht="21.95" customHeight="1" thickBot="1" x14ac:dyDescent="0.3">
      <c r="A82" s="105"/>
      <c r="B82" s="106"/>
      <c r="C82" s="107" t="s">
        <v>18</v>
      </c>
      <c r="D82" s="108">
        <f>SUM(D80:D81)</f>
        <v>0</v>
      </c>
      <c r="E82" s="108">
        <f>SUM(E80:E81)</f>
        <v>0</v>
      </c>
      <c r="F82" s="108">
        <f>SUM(F80:F81)</f>
        <v>0</v>
      </c>
      <c r="G82" s="108">
        <f>SUM(G80:G81)</f>
        <v>0</v>
      </c>
      <c r="H82" s="109" t="s">
        <v>17</v>
      </c>
      <c r="I82" s="110" t="s">
        <v>17</v>
      </c>
      <c r="J82" s="111">
        <f>SUM(J80:J81)</f>
        <v>0</v>
      </c>
      <c r="K82" s="108">
        <f>SUM(K80:K81)</f>
        <v>8</v>
      </c>
      <c r="L82" s="108">
        <f>SUM(L80:L81)</f>
        <v>0</v>
      </c>
      <c r="M82" s="108">
        <f>SUM(M80:M81)</f>
        <v>4</v>
      </c>
      <c r="N82" s="109" t="s">
        <v>17</v>
      </c>
      <c r="O82" s="110" t="s">
        <v>17</v>
      </c>
      <c r="P82" s="108">
        <f>SUM(P80:P81)</f>
        <v>0</v>
      </c>
      <c r="Q82" s="108">
        <f>SUM(Q80:Q81)</f>
        <v>0</v>
      </c>
      <c r="R82" s="108">
        <f>SUM(R80:R81)</f>
        <v>0</v>
      </c>
      <c r="S82" s="108">
        <f>SUM(S80:S81)</f>
        <v>0</v>
      </c>
      <c r="T82" s="109" t="s">
        <v>17</v>
      </c>
      <c r="U82" s="110" t="s">
        <v>17</v>
      </c>
      <c r="V82" s="111">
        <f>SUM(V80:V81)</f>
        <v>0</v>
      </c>
      <c r="W82" s="108">
        <f>SUM(W80:W81)</f>
        <v>0</v>
      </c>
      <c r="X82" s="108">
        <f>SUM(X80:X81)</f>
        <v>0</v>
      </c>
      <c r="Y82" s="108">
        <f>SUM(Y80:Y81)</f>
        <v>0</v>
      </c>
      <c r="Z82" s="109" t="s">
        <v>17</v>
      </c>
      <c r="AA82" s="110" t="s">
        <v>17</v>
      </c>
      <c r="AB82" s="108">
        <f>SUM(AB80:AB81)</f>
        <v>0</v>
      </c>
      <c r="AC82" s="108">
        <f>SUM(AC80:AC81)</f>
        <v>0</v>
      </c>
      <c r="AD82" s="108">
        <f>SUM(AD80:AD81)</f>
        <v>0</v>
      </c>
      <c r="AE82" s="108">
        <f>SUM(AE80:AE81)</f>
        <v>0</v>
      </c>
      <c r="AF82" s="109" t="s">
        <v>17</v>
      </c>
      <c r="AG82" s="110" t="s">
        <v>17</v>
      </c>
      <c r="AH82" s="108">
        <f>SUM(AH80:AH81)</f>
        <v>0</v>
      </c>
      <c r="AI82" s="108">
        <f>SUM(AI80:AI81)</f>
        <v>0</v>
      </c>
      <c r="AJ82" s="108">
        <f>SUM(AJ80:AJ81)</f>
        <v>0</v>
      </c>
      <c r="AK82" s="108">
        <f>SUM(AK80:AK81)</f>
        <v>0</v>
      </c>
      <c r="AL82" s="109" t="s">
        <v>17</v>
      </c>
      <c r="AM82" s="110" t="s">
        <v>17</v>
      </c>
      <c r="AN82" s="108">
        <f>SUM(AN80:AN81)</f>
        <v>0</v>
      </c>
      <c r="AO82" s="108">
        <f>SUM(AO80:AO81)</f>
        <v>0</v>
      </c>
      <c r="AP82" s="108">
        <f>SUM(AP80:AP81)</f>
        <v>0</v>
      </c>
      <c r="AQ82" s="108">
        <f>SUM(AQ80:AQ81)</f>
        <v>0</v>
      </c>
      <c r="AR82" s="109" t="s">
        <v>17</v>
      </c>
      <c r="AS82" s="110" t="s">
        <v>17</v>
      </c>
      <c r="AT82" s="108">
        <f>SUM(AT80:AT81)</f>
        <v>0</v>
      </c>
      <c r="AU82" s="108">
        <f>SUM(AU80:AU81)</f>
        <v>0</v>
      </c>
      <c r="AV82" s="108">
        <f>SUM(AV80:AV81)</f>
        <v>0</v>
      </c>
      <c r="AW82" s="108">
        <f>SUM(AW80:AW81)</f>
        <v>0</v>
      </c>
      <c r="AX82" s="109" t="s">
        <v>17</v>
      </c>
      <c r="AY82" s="110" t="s">
        <v>17</v>
      </c>
      <c r="AZ82" s="112">
        <f>SUM(AZ80:AZ81)</f>
        <v>0</v>
      </c>
      <c r="BA82" s="108">
        <f>SUM(BA80:BA81)</f>
        <v>0</v>
      </c>
      <c r="BB82" s="108">
        <f>SUM(BB80:BB81)</f>
        <v>0</v>
      </c>
      <c r="BC82" s="108">
        <f>SUM(BC80:BC81)</f>
        <v>0</v>
      </c>
      <c r="BD82" s="113" t="s">
        <v>17</v>
      </c>
      <c r="BE82" s="114">
        <f>SUM(BE80:BE81)</f>
        <v>0</v>
      </c>
    </row>
    <row r="83" spans="1:59" ht="15.75" customHeight="1" x14ac:dyDescent="0.25">
      <c r="A83" s="91"/>
      <c r="B83" s="92"/>
      <c r="C83" s="93" t="s">
        <v>59</v>
      </c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13"/>
      <c r="Q83" s="913"/>
      <c r="R83" s="913"/>
      <c r="S83" s="913"/>
      <c r="T83" s="913"/>
      <c r="U83" s="913"/>
      <c r="V83" s="913"/>
      <c r="W83" s="913"/>
      <c r="X83" s="913"/>
      <c r="Y83" s="913"/>
      <c r="Z83" s="913"/>
      <c r="AA83" s="913"/>
      <c r="AB83" s="913"/>
      <c r="AC83" s="913"/>
      <c r="AD83" s="913"/>
      <c r="AE83" s="913"/>
      <c r="AF83" s="913"/>
      <c r="AG83" s="913"/>
      <c r="AH83" s="913"/>
      <c r="AI83" s="913"/>
      <c r="AJ83" s="913"/>
      <c r="AK83" s="913"/>
      <c r="AL83" s="913"/>
      <c r="AM83" s="913"/>
      <c r="AN83" s="913"/>
      <c r="AO83" s="913"/>
      <c r="AP83" s="913"/>
      <c r="AQ83" s="913"/>
      <c r="AR83" s="913"/>
      <c r="AS83" s="913"/>
      <c r="AT83" s="913"/>
      <c r="AU83" s="913"/>
      <c r="AV83" s="913"/>
      <c r="AW83" s="913"/>
      <c r="AX83" s="913"/>
      <c r="AY83" s="913"/>
      <c r="AZ83" s="94"/>
      <c r="BA83" s="95"/>
      <c r="BB83" s="95"/>
      <c r="BC83" s="95"/>
      <c r="BD83" s="95"/>
      <c r="BE83" s="96"/>
    </row>
    <row r="84" spans="1:59" ht="15.75" customHeight="1" x14ac:dyDescent="0.25">
      <c r="A84" s="28" t="s">
        <v>562</v>
      </c>
      <c r="B84" s="29" t="s">
        <v>15</v>
      </c>
      <c r="C84" s="116" t="s">
        <v>165</v>
      </c>
      <c r="D84" s="71"/>
      <c r="E84" s="72" t="str">
        <f t="shared" ref="E84:E86" si="112">IF(D84*15=0,"",D84*15)</f>
        <v/>
      </c>
      <c r="F84" s="71"/>
      <c r="G84" s="72" t="str">
        <f t="shared" ref="G84:G86" si="113">IF(F84*15=0,"",F84*15)</f>
        <v/>
      </c>
      <c r="H84" s="71"/>
      <c r="I84" s="73"/>
      <c r="J84" s="71"/>
      <c r="K84" s="72" t="str">
        <f t="shared" ref="K84:K86" si="114">IF(J84*15=0,"",J84*15)</f>
        <v/>
      </c>
      <c r="L84" s="71"/>
      <c r="M84" s="72" t="str">
        <f t="shared" ref="M84:M86" si="115">IF(L84*15=0,"",L84*15)</f>
        <v/>
      </c>
      <c r="N84" s="71"/>
      <c r="O84" s="73"/>
      <c r="P84" s="71"/>
      <c r="Q84" s="72" t="str">
        <f t="shared" ref="Q84:Q86" si="116">IF(P84*15=0,"",P84*15)</f>
        <v/>
      </c>
      <c r="R84" s="71"/>
      <c r="S84" s="72" t="str">
        <f t="shared" ref="S84:S86" si="117">IF(R84*15=0,"",R84*15)</f>
        <v/>
      </c>
      <c r="T84" s="71"/>
      <c r="U84" s="73"/>
      <c r="V84" s="71"/>
      <c r="W84" s="72" t="str">
        <f t="shared" ref="W84:W86" si="118">IF(V84*15=0,"",V84*15)</f>
        <v/>
      </c>
      <c r="X84" s="71"/>
      <c r="Y84" s="72" t="str">
        <f t="shared" ref="Y84:Y86" si="119">IF(X84*15=0,"",X84*15)</f>
        <v/>
      </c>
      <c r="Z84" s="71"/>
      <c r="AA84" s="73"/>
      <c r="AB84" s="71"/>
      <c r="AC84" s="72" t="str">
        <f t="shared" ref="AC84:AC86" si="120">IF(AB84*15=0,"",AB84*15)</f>
        <v/>
      </c>
      <c r="AD84" s="71"/>
      <c r="AE84" s="72" t="str">
        <f t="shared" ref="AE84:AE86" si="121">IF(AD84*15=0,"",AD84*15)</f>
        <v/>
      </c>
      <c r="AF84" s="71"/>
      <c r="AG84" s="73"/>
      <c r="AH84" s="19">
        <v>1</v>
      </c>
      <c r="AI84" s="16">
        <v>14</v>
      </c>
      <c r="AJ84" s="117"/>
      <c r="AK84" s="118"/>
      <c r="AL84" s="19">
        <v>1</v>
      </c>
      <c r="AM84" s="23" t="s">
        <v>352</v>
      </c>
      <c r="AN84" s="19"/>
      <c r="AO84" s="16" t="str">
        <f t="shared" ref="AO84:AO86" si="122">IF(AN84*15=0,"",AN84*15)</f>
        <v/>
      </c>
      <c r="AP84" s="22"/>
      <c r="AQ84" s="16" t="str">
        <f t="shared" ref="AQ84" si="123">IF(AP84*15=0,"",AP84*15)</f>
        <v/>
      </c>
      <c r="AR84" s="22"/>
      <c r="AS84" s="23"/>
      <c r="AT84" s="19"/>
      <c r="AU84" s="16" t="str">
        <f t="shared" ref="AU84:AU86" si="124">IF(AT84*15=0,"",AT84*15)</f>
        <v/>
      </c>
      <c r="AV84" s="19"/>
      <c r="AW84" s="16" t="str">
        <f t="shared" ref="AW84:AW85" si="125">IF(AV84*15=0,"",AV84*15)</f>
        <v/>
      </c>
      <c r="AX84" s="19"/>
      <c r="AY84" s="19"/>
      <c r="AZ84" s="24">
        <f t="shared" ref="AZ84:AZ86" si="126">IF(D84+J84+P84+V84+AB84+AH84+AN84+AT84=0,"",D84+J84+P84+V84+AB84+AH84+AN84+AT84)</f>
        <v>1</v>
      </c>
      <c r="BA84" s="16">
        <f t="shared" ref="BA84:BA86" si="127">IF((D84+J84+P84+V84+AB84+AH84+AN84+AT84)*14=0,"",(D84+J84+P84+V84+AB84+AH84+AN84+AT84)*14)</f>
        <v>14</v>
      </c>
      <c r="BB84" s="25" t="str">
        <f t="shared" ref="BB84:BB86" si="128">IF(F84+L84+R84+X84+AD84+AJ84+AP84+AV84=0,"",F84+L84+R84+X84+AD84+AJ84+AP84+AV84)</f>
        <v/>
      </c>
      <c r="BC84" s="16" t="str">
        <f t="shared" ref="BC84:BC85" si="129">IF((L84+F84+R84+X84+AD84+AJ84+AP84+AV84)*14=0,"",(L84+F84+R84+X84+AD84+AJ84+AP84+AV84)*14)</f>
        <v/>
      </c>
      <c r="BD84" s="99">
        <f t="shared" ref="BD84:BD86" si="130">IF(N84+H84+T84+Z84+AF84+AL84+AR84+AX84=0,"",N84+H84+T84+Z84+AF84+AL84+AR84+AX84)</f>
        <v>1</v>
      </c>
      <c r="BE84" s="119">
        <f t="shared" ref="BE84:BE86" si="131">IF(D84+F84+L84+J84+P84+R84+V84+X84+AB84+AD84+AH84+AJ84+AN84+AP84+AT84+AV84=0,"",D84+F84+L84+J84+P84+R84+V84+X84+AB84+AD84+AH84+AJ84+AN84+AP84+AT84+AV84)</f>
        <v>1</v>
      </c>
      <c r="BF84" s="41" t="s">
        <v>487</v>
      </c>
      <c r="BG84" s="41" t="s">
        <v>563</v>
      </c>
    </row>
    <row r="85" spans="1:59" ht="15.75" customHeight="1" x14ac:dyDescent="0.2">
      <c r="A85" s="28" t="s">
        <v>603</v>
      </c>
      <c r="B85" s="29" t="s">
        <v>15</v>
      </c>
      <c r="C85" s="116" t="s">
        <v>166</v>
      </c>
      <c r="D85" s="71"/>
      <c r="E85" s="72" t="str">
        <f t="shared" si="112"/>
        <v/>
      </c>
      <c r="F85" s="71"/>
      <c r="G85" s="72" t="str">
        <f t="shared" si="113"/>
        <v/>
      </c>
      <c r="H85" s="71"/>
      <c r="I85" s="73"/>
      <c r="J85" s="71"/>
      <c r="K85" s="72" t="str">
        <f t="shared" si="114"/>
        <v/>
      </c>
      <c r="L85" s="71"/>
      <c r="M85" s="72" t="str">
        <f t="shared" si="115"/>
        <v/>
      </c>
      <c r="N85" s="71"/>
      <c r="O85" s="73"/>
      <c r="P85" s="71"/>
      <c r="Q85" s="72" t="str">
        <f t="shared" si="116"/>
        <v/>
      </c>
      <c r="R85" s="71"/>
      <c r="S85" s="72" t="str">
        <f t="shared" si="117"/>
        <v/>
      </c>
      <c r="T85" s="71"/>
      <c r="U85" s="73"/>
      <c r="V85" s="71"/>
      <c r="W85" s="72" t="str">
        <f t="shared" si="118"/>
        <v/>
      </c>
      <c r="X85" s="71"/>
      <c r="Y85" s="72" t="str">
        <f t="shared" si="119"/>
        <v/>
      </c>
      <c r="Z85" s="71"/>
      <c r="AA85" s="73"/>
      <c r="AB85" s="71"/>
      <c r="AC85" s="72" t="str">
        <f t="shared" si="120"/>
        <v/>
      </c>
      <c r="AD85" s="71"/>
      <c r="AE85" s="72" t="str">
        <f t="shared" si="121"/>
        <v/>
      </c>
      <c r="AF85" s="71"/>
      <c r="AG85" s="73"/>
      <c r="AH85" s="71"/>
      <c r="AI85" s="72" t="str">
        <f t="shared" ref="AI85:AI86" si="132">IF(AH85*15=0,"",AH85*15)</f>
        <v/>
      </c>
      <c r="AJ85" s="19"/>
      <c r="AK85" s="16" t="str">
        <f t="shared" ref="AK85:AK86" si="133">IF(AJ85*15=0,"",AJ85*15)</f>
        <v/>
      </c>
      <c r="AL85" s="19"/>
      <c r="AM85" s="23"/>
      <c r="AN85" s="19"/>
      <c r="AO85" s="16" t="str">
        <f t="shared" si="122"/>
        <v/>
      </c>
      <c r="AP85" s="22">
        <v>1</v>
      </c>
      <c r="AQ85" s="16">
        <v>14</v>
      </c>
      <c r="AR85" s="22">
        <v>5</v>
      </c>
      <c r="AS85" s="23" t="s">
        <v>353</v>
      </c>
      <c r="AT85" s="19"/>
      <c r="AU85" s="16" t="str">
        <f t="shared" si="124"/>
        <v/>
      </c>
      <c r="AV85" s="19"/>
      <c r="AW85" s="16" t="str">
        <f t="shared" si="125"/>
        <v/>
      </c>
      <c r="AX85" s="19"/>
      <c r="AY85" s="19"/>
      <c r="AZ85" s="24" t="str">
        <f t="shared" si="126"/>
        <v/>
      </c>
      <c r="BA85" s="104" t="str">
        <f t="shared" si="127"/>
        <v/>
      </c>
      <c r="BB85" s="25">
        <f t="shared" si="128"/>
        <v>1</v>
      </c>
      <c r="BC85" s="16">
        <f t="shared" si="129"/>
        <v>14</v>
      </c>
      <c r="BD85" s="99">
        <f t="shared" si="130"/>
        <v>5</v>
      </c>
      <c r="BE85" s="26">
        <f t="shared" si="131"/>
        <v>1</v>
      </c>
    </row>
    <row r="86" spans="1:59" ht="15.75" customHeight="1" x14ac:dyDescent="0.2">
      <c r="A86" s="28" t="s">
        <v>604</v>
      </c>
      <c r="B86" s="29" t="s">
        <v>15</v>
      </c>
      <c r="C86" s="116" t="s">
        <v>167</v>
      </c>
      <c r="D86" s="71"/>
      <c r="E86" s="72" t="str">
        <f t="shared" si="112"/>
        <v/>
      </c>
      <c r="F86" s="71"/>
      <c r="G86" s="72" t="str">
        <f t="shared" si="113"/>
        <v/>
      </c>
      <c r="H86" s="71"/>
      <c r="I86" s="73"/>
      <c r="J86" s="71"/>
      <c r="K86" s="72" t="str">
        <f t="shared" si="114"/>
        <v/>
      </c>
      <c r="L86" s="71"/>
      <c r="M86" s="72" t="str">
        <f t="shared" si="115"/>
        <v/>
      </c>
      <c r="N86" s="71"/>
      <c r="O86" s="73"/>
      <c r="P86" s="71"/>
      <c r="Q86" s="72" t="str">
        <f t="shared" si="116"/>
        <v/>
      </c>
      <c r="R86" s="71"/>
      <c r="S86" s="72" t="str">
        <f t="shared" si="117"/>
        <v/>
      </c>
      <c r="T86" s="71"/>
      <c r="U86" s="73"/>
      <c r="V86" s="71"/>
      <c r="W86" s="72" t="str">
        <f t="shared" si="118"/>
        <v/>
      </c>
      <c r="X86" s="71"/>
      <c r="Y86" s="72" t="str">
        <f t="shared" si="119"/>
        <v/>
      </c>
      <c r="Z86" s="71"/>
      <c r="AA86" s="73"/>
      <c r="AB86" s="71"/>
      <c r="AC86" s="72" t="str">
        <f t="shared" si="120"/>
        <v/>
      </c>
      <c r="AD86" s="71"/>
      <c r="AE86" s="72" t="str">
        <f t="shared" si="121"/>
        <v/>
      </c>
      <c r="AF86" s="71"/>
      <c r="AG86" s="73"/>
      <c r="AH86" s="71"/>
      <c r="AI86" s="72" t="str">
        <f t="shared" si="132"/>
        <v/>
      </c>
      <c r="AJ86" s="71"/>
      <c r="AK86" s="72" t="str">
        <f t="shared" si="133"/>
        <v/>
      </c>
      <c r="AL86" s="71"/>
      <c r="AM86" s="73"/>
      <c r="AN86" s="19"/>
      <c r="AO86" s="16" t="str">
        <f t="shared" si="122"/>
        <v/>
      </c>
      <c r="AP86" s="22"/>
      <c r="AQ86" s="16" t="str">
        <f t="shared" ref="AQ86" si="134">IF(AP86*15=0,"",AP86*15)</f>
        <v/>
      </c>
      <c r="AR86" s="22"/>
      <c r="AS86" s="23"/>
      <c r="AT86" s="19"/>
      <c r="AU86" s="16" t="str">
        <f t="shared" si="124"/>
        <v/>
      </c>
      <c r="AV86" s="19">
        <v>1</v>
      </c>
      <c r="AW86" s="16">
        <v>10</v>
      </c>
      <c r="AX86" s="19">
        <v>6</v>
      </c>
      <c r="AY86" s="19" t="s">
        <v>353</v>
      </c>
      <c r="AZ86" s="24" t="str">
        <f t="shared" si="126"/>
        <v/>
      </c>
      <c r="BA86" s="104" t="str">
        <f t="shared" si="127"/>
        <v/>
      </c>
      <c r="BB86" s="25">
        <f t="shared" si="128"/>
        <v>1</v>
      </c>
      <c r="BC86" s="16">
        <v>10</v>
      </c>
      <c r="BD86" s="99">
        <f t="shared" si="130"/>
        <v>6</v>
      </c>
      <c r="BE86" s="26">
        <f t="shared" si="131"/>
        <v>1</v>
      </c>
    </row>
    <row r="87" spans="1:59" ht="15.75" customHeight="1" x14ac:dyDescent="0.2">
      <c r="A87" s="102"/>
      <c r="B87" s="29" t="s">
        <v>34</v>
      </c>
      <c r="C87" s="103"/>
      <c r="D87" s="15"/>
      <c r="E87" s="16" t="str">
        <f>IF(D87*14=0,"",D87*14)</f>
        <v/>
      </c>
      <c r="F87" s="15"/>
      <c r="G87" s="16" t="str">
        <f>IF(F87*14=0,"",F87*14)</f>
        <v/>
      </c>
      <c r="H87" s="15"/>
      <c r="I87" s="17"/>
      <c r="J87" s="18"/>
      <c r="K87" s="16" t="str">
        <f>IF(J87*14=0,"",J87*14)</f>
        <v/>
      </c>
      <c r="L87" s="19"/>
      <c r="M87" s="16" t="str">
        <f>IF(L87*14=0,"",L87*14)</f>
        <v/>
      </c>
      <c r="N87" s="19"/>
      <c r="O87" s="20"/>
      <c r="P87" s="19"/>
      <c r="Q87" s="16" t="str">
        <f>IF(P87*14=0,"",P87*14)</f>
        <v/>
      </c>
      <c r="R87" s="19"/>
      <c r="S87" s="16" t="str">
        <f>IF(R87*14=0,"",R87*14)</f>
        <v/>
      </c>
      <c r="T87" s="19"/>
      <c r="U87" s="21"/>
      <c r="V87" s="18"/>
      <c r="W87" s="16" t="str">
        <f>IF(V87*14=0,"",V87*14)</f>
        <v/>
      </c>
      <c r="X87" s="19"/>
      <c r="Y87" s="16" t="str">
        <f>IF(X87*14=0,"",X87*14)</f>
        <v/>
      </c>
      <c r="Z87" s="19"/>
      <c r="AA87" s="20"/>
      <c r="AB87" s="19"/>
      <c r="AC87" s="16" t="str">
        <f>IF(AB87*14=0,"",AB87*14)</f>
        <v/>
      </c>
      <c r="AD87" s="19"/>
      <c r="AE87" s="16" t="str">
        <f>IF(AD87*14=0,"",AD87*14)</f>
        <v/>
      </c>
      <c r="AF87" s="19"/>
      <c r="AG87" s="21"/>
      <c r="AH87" s="18"/>
      <c r="AI87" s="16" t="str">
        <f>IF(AH87*14=0,"",AH87*14)</f>
        <v/>
      </c>
      <c r="AJ87" s="19"/>
      <c r="AK87" s="16" t="str">
        <f>IF(AJ87*14=0,"",AJ87*14)</f>
        <v/>
      </c>
      <c r="AL87" s="19"/>
      <c r="AM87" s="20"/>
      <c r="AN87" s="18"/>
      <c r="AO87" s="16" t="str">
        <f>IF(AN87*14=0,"",AN87*14)</f>
        <v/>
      </c>
      <c r="AP87" s="22"/>
      <c r="AQ87" s="16" t="str">
        <f>IF(AP87*14=0,"",AP87*14)</f>
        <v/>
      </c>
      <c r="AR87" s="22"/>
      <c r="AS87" s="23"/>
      <c r="AT87" s="19"/>
      <c r="AU87" s="16" t="str">
        <f>IF(AT87*14=0,"",AT87*14)</f>
        <v/>
      </c>
      <c r="AV87" s="19"/>
      <c r="AW87" s="16" t="str">
        <f>IF(AV87*14=0,"",AV87*14)</f>
        <v/>
      </c>
      <c r="AX87" s="19"/>
      <c r="AY87" s="19"/>
      <c r="AZ87" s="24"/>
      <c r="BA87" s="104"/>
      <c r="BB87" s="25"/>
      <c r="BC87" s="16"/>
      <c r="BD87" s="99"/>
      <c r="BE87" s="26"/>
    </row>
    <row r="88" spans="1:59" ht="15.75" customHeight="1" thickBot="1" x14ac:dyDescent="0.25">
      <c r="A88" s="102"/>
      <c r="B88" s="29" t="s">
        <v>34</v>
      </c>
      <c r="C88" s="103"/>
      <c r="D88" s="15"/>
      <c r="E88" s="16" t="str">
        <f>IF(D88*14=0,"",D88*14)</f>
        <v/>
      </c>
      <c r="F88" s="15"/>
      <c r="G88" s="16" t="str">
        <f>IF(F88*14=0,"",F88*14)</f>
        <v/>
      </c>
      <c r="H88" s="15"/>
      <c r="I88" s="17"/>
      <c r="J88" s="18"/>
      <c r="K88" s="16" t="str">
        <f>IF(J88*14=0,"",J88*14)</f>
        <v/>
      </c>
      <c r="L88" s="19"/>
      <c r="M88" s="16" t="str">
        <f>IF(L88*14=0,"",L88*14)</f>
        <v/>
      </c>
      <c r="N88" s="19"/>
      <c r="O88" s="20"/>
      <c r="P88" s="19"/>
      <c r="Q88" s="16" t="str">
        <f>IF(P88*14=0,"",P88*14)</f>
        <v/>
      </c>
      <c r="R88" s="19"/>
      <c r="S88" s="16" t="str">
        <f>IF(R88*14=0,"",R88*14)</f>
        <v/>
      </c>
      <c r="T88" s="19"/>
      <c r="U88" s="21"/>
      <c r="V88" s="18"/>
      <c r="W88" s="16" t="str">
        <f>IF(V88*14=0,"",V88*14)</f>
        <v/>
      </c>
      <c r="X88" s="19"/>
      <c r="Y88" s="16" t="str">
        <f>IF(X88*14=0,"",X88*14)</f>
        <v/>
      </c>
      <c r="Z88" s="19"/>
      <c r="AA88" s="20"/>
      <c r="AB88" s="19"/>
      <c r="AC88" s="16" t="str">
        <f>IF(AB88*14=0,"",AB88*14)</f>
        <v/>
      </c>
      <c r="AD88" s="19"/>
      <c r="AE88" s="16" t="str">
        <f>IF(AD88*14=0,"",AD88*14)</f>
        <v/>
      </c>
      <c r="AF88" s="19"/>
      <c r="AG88" s="21"/>
      <c r="AH88" s="18"/>
      <c r="AI88" s="16" t="str">
        <f>IF(AH88*14=0,"",AH88*14)</f>
        <v/>
      </c>
      <c r="AJ88" s="19"/>
      <c r="AK88" s="16" t="str">
        <f>IF(AJ88*14=0,"",AJ88*14)</f>
        <v/>
      </c>
      <c r="AL88" s="19"/>
      <c r="AM88" s="20"/>
      <c r="AN88" s="18"/>
      <c r="AO88" s="16" t="str">
        <f>IF(AN88*14=0,"",AN88*14)</f>
        <v/>
      </c>
      <c r="AP88" s="22"/>
      <c r="AQ88" s="16" t="str">
        <f>IF(AP88*14=0,"",AP88*14)</f>
        <v/>
      </c>
      <c r="AR88" s="22"/>
      <c r="AS88" s="23"/>
      <c r="AT88" s="19"/>
      <c r="AU88" s="16" t="str">
        <f>IF(AT88*14=0,"",AT88*14)</f>
        <v/>
      </c>
      <c r="AV88" s="19"/>
      <c r="AW88" s="16" t="str">
        <f>IF(AV88*14=0,"",AV88*14)</f>
        <v/>
      </c>
      <c r="AX88" s="19"/>
      <c r="AY88" s="19"/>
      <c r="AZ88" s="24"/>
      <c r="BA88" s="104"/>
      <c r="BB88" s="25"/>
      <c r="BC88" s="16"/>
      <c r="BD88" s="99"/>
      <c r="BE88" s="26"/>
    </row>
    <row r="89" spans="1:59" s="115" customFormat="1" ht="21.95" customHeight="1" thickBot="1" x14ac:dyDescent="0.3">
      <c r="A89" s="105"/>
      <c r="B89" s="106"/>
      <c r="C89" s="107" t="s">
        <v>58</v>
      </c>
      <c r="D89" s="108">
        <f>SUM(D84:D88)</f>
        <v>0</v>
      </c>
      <c r="E89" s="108">
        <f t="shared" ref="E89:H89" si="135">SUM(E84:E88)</f>
        <v>0</v>
      </c>
      <c r="F89" s="108">
        <f t="shared" si="135"/>
        <v>0</v>
      </c>
      <c r="G89" s="108">
        <f t="shared" si="135"/>
        <v>0</v>
      </c>
      <c r="H89" s="108">
        <f t="shared" si="135"/>
        <v>0</v>
      </c>
      <c r="I89" s="110" t="s">
        <v>17</v>
      </c>
      <c r="J89" s="111">
        <f>SUM(J84:J88)</f>
        <v>0</v>
      </c>
      <c r="K89" s="108">
        <f t="shared" ref="K89" si="136">SUM(K84:K88)</f>
        <v>0</v>
      </c>
      <c r="L89" s="108">
        <f t="shared" ref="L89" si="137">SUM(L84:L88)</f>
        <v>0</v>
      </c>
      <c r="M89" s="108">
        <f t="shared" ref="M89" si="138">SUM(M84:M88)</f>
        <v>0</v>
      </c>
      <c r="N89" s="108">
        <f t="shared" ref="N89" si="139">SUM(N84:N88)</f>
        <v>0</v>
      </c>
      <c r="O89" s="110" t="s">
        <v>17</v>
      </c>
      <c r="P89" s="108">
        <f>SUM(P84:P88)</f>
        <v>0</v>
      </c>
      <c r="Q89" s="108">
        <f t="shared" ref="Q89" si="140">SUM(Q84:Q88)</f>
        <v>0</v>
      </c>
      <c r="R89" s="108">
        <f t="shared" ref="R89" si="141">SUM(R84:R88)</f>
        <v>0</v>
      </c>
      <c r="S89" s="108">
        <f t="shared" ref="S89" si="142">SUM(S84:S88)</f>
        <v>0</v>
      </c>
      <c r="T89" s="108">
        <f t="shared" ref="T89" si="143">SUM(T84:T88)</f>
        <v>0</v>
      </c>
      <c r="U89" s="110" t="s">
        <v>17</v>
      </c>
      <c r="V89" s="111">
        <f>SUM(V84:V88)</f>
        <v>0</v>
      </c>
      <c r="W89" s="108">
        <f t="shared" ref="W89" si="144">SUM(W84:W88)</f>
        <v>0</v>
      </c>
      <c r="X89" s="108">
        <f t="shared" ref="X89" si="145">SUM(X84:X88)</f>
        <v>0</v>
      </c>
      <c r="Y89" s="108">
        <f t="shared" ref="Y89" si="146">SUM(Y84:Y88)</f>
        <v>0</v>
      </c>
      <c r="Z89" s="108">
        <f t="shared" ref="Z89" si="147">SUM(Z84:Z88)</f>
        <v>0</v>
      </c>
      <c r="AA89" s="110" t="s">
        <v>17</v>
      </c>
      <c r="AB89" s="108">
        <f>SUM(AB84:AB88)</f>
        <v>0</v>
      </c>
      <c r="AC89" s="108">
        <f t="shared" ref="AC89" si="148">SUM(AC84:AC88)</f>
        <v>0</v>
      </c>
      <c r="AD89" s="108">
        <f t="shared" ref="AD89" si="149">SUM(AD84:AD88)</f>
        <v>0</v>
      </c>
      <c r="AE89" s="108">
        <f t="shared" ref="AE89" si="150">SUM(AE84:AE88)</f>
        <v>0</v>
      </c>
      <c r="AF89" s="108">
        <f t="shared" ref="AF89" si="151">SUM(AF84:AF88)</f>
        <v>0</v>
      </c>
      <c r="AG89" s="110" t="s">
        <v>17</v>
      </c>
      <c r="AH89" s="108">
        <f>SUM(AH84:AH88)</f>
        <v>1</v>
      </c>
      <c r="AI89" s="108">
        <f t="shared" ref="AI89" si="152">SUM(AI84:AI88)</f>
        <v>14</v>
      </c>
      <c r="AJ89" s="108">
        <f t="shared" ref="AJ89" si="153">SUM(AJ84:AJ88)</f>
        <v>0</v>
      </c>
      <c r="AK89" s="108">
        <f t="shared" ref="AK89" si="154">SUM(AK84:AK88)</f>
        <v>0</v>
      </c>
      <c r="AL89" s="108">
        <f t="shared" ref="AL89" si="155">SUM(AL84:AL88)</f>
        <v>1</v>
      </c>
      <c r="AM89" s="110" t="s">
        <v>17</v>
      </c>
      <c r="AN89" s="108">
        <f>SUM(AN84:AN88)</f>
        <v>0</v>
      </c>
      <c r="AO89" s="108">
        <f t="shared" ref="AO89" si="156">SUM(AO84:AO88)</f>
        <v>0</v>
      </c>
      <c r="AP89" s="108">
        <f t="shared" ref="AP89" si="157">SUM(AP84:AP88)</f>
        <v>1</v>
      </c>
      <c r="AQ89" s="108">
        <f t="shared" ref="AQ89" si="158">SUM(AQ84:AQ88)</f>
        <v>14</v>
      </c>
      <c r="AR89" s="108">
        <f t="shared" ref="AR89" si="159">SUM(AR84:AR88)</f>
        <v>5</v>
      </c>
      <c r="AS89" s="110" t="s">
        <v>17</v>
      </c>
      <c r="AT89" s="108">
        <f>SUM(AT84:AT88)</f>
        <v>0</v>
      </c>
      <c r="AU89" s="108">
        <f t="shared" ref="AU89" si="160">SUM(AU84:AU88)</f>
        <v>0</v>
      </c>
      <c r="AV89" s="108">
        <f t="shared" ref="AV89" si="161">SUM(AV84:AV88)</f>
        <v>1</v>
      </c>
      <c r="AW89" s="108">
        <f t="shared" ref="AW89" si="162">SUM(AW84:AW88)</f>
        <v>10</v>
      </c>
      <c r="AX89" s="108">
        <f t="shared" ref="AX89" si="163">SUM(AX84:AX88)</f>
        <v>6</v>
      </c>
      <c r="AY89" s="110" t="s">
        <v>17</v>
      </c>
      <c r="AZ89" s="112">
        <f>SUM(AZ84:AZ88)</f>
        <v>1</v>
      </c>
      <c r="BA89" s="108">
        <f t="shared" ref="BA89" si="164">SUM(BA84:BA88)</f>
        <v>14</v>
      </c>
      <c r="BB89" s="108">
        <f t="shared" ref="BB89:BC89" si="165">SUM(BB84:BB88)</f>
        <v>2</v>
      </c>
      <c r="BC89" s="108">
        <f t="shared" si="165"/>
        <v>24</v>
      </c>
      <c r="BD89" s="108">
        <f t="shared" ref="BD89" si="166">SUM(BD84:BD88)</f>
        <v>12</v>
      </c>
      <c r="BE89" s="114">
        <f t="shared" ref="BE89" si="167">SUM(BE84:BE88)</f>
        <v>3</v>
      </c>
    </row>
    <row r="90" spans="1:59" ht="18.75" thickBot="1" x14ac:dyDescent="0.3">
      <c r="A90" s="120"/>
      <c r="B90" s="121"/>
      <c r="C90" s="122" t="s">
        <v>29</v>
      </c>
      <c r="D90" s="123">
        <f>D78+D82+D89</f>
        <v>9</v>
      </c>
      <c r="E90" s="123">
        <f>E78+E82+E89</f>
        <v>112</v>
      </c>
      <c r="F90" s="123">
        <f>F78+F82+F89</f>
        <v>25</v>
      </c>
      <c r="G90" s="123">
        <f>G78+G82+G89</f>
        <v>284</v>
      </c>
      <c r="H90" s="123">
        <f>H78+H89</f>
        <v>22</v>
      </c>
      <c r="I90" s="124" t="s">
        <v>17</v>
      </c>
      <c r="J90" s="123">
        <f>J78+J82+J89</f>
        <v>5</v>
      </c>
      <c r="K90" s="123">
        <f>K78+K82+K89</f>
        <v>82</v>
      </c>
      <c r="L90" s="123">
        <f>L78+L82+L89</f>
        <v>14</v>
      </c>
      <c r="M90" s="123">
        <f>M78+M82+M89</f>
        <v>196</v>
      </c>
      <c r="N90" s="123">
        <f>N78+N89</f>
        <v>18</v>
      </c>
      <c r="O90" s="124" t="s">
        <v>17</v>
      </c>
      <c r="P90" s="123">
        <f>P78+P82+P89</f>
        <v>8</v>
      </c>
      <c r="Q90" s="123">
        <f>Q78+Q82+Q89</f>
        <v>116</v>
      </c>
      <c r="R90" s="123">
        <f>R78+R82+R89</f>
        <v>12</v>
      </c>
      <c r="S90" s="123">
        <f>S78+S82+S89</f>
        <v>164</v>
      </c>
      <c r="T90" s="123">
        <f>T78+T89</f>
        <v>19</v>
      </c>
      <c r="U90" s="124" t="s">
        <v>17</v>
      </c>
      <c r="V90" s="123">
        <f>V78+V82+V89</f>
        <v>4</v>
      </c>
      <c r="W90" s="123">
        <f>W78+W82+W89</f>
        <v>60</v>
      </c>
      <c r="X90" s="123">
        <f>X78+X82+X89</f>
        <v>15</v>
      </c>
      <c r="Y90" s="123">
        <f>Y78+Y82+Y89</f>
        <v>206</v>
      </c>
      <c r="Z90" s="123">
        <f>Z78+Z89</f>
        <v>20</v>
      </c>
      <c r="AA90" s="124" t="s">
        <v>17</v>
      </c>
      <c r="AB90" s="123">
        <f>AB78+AB82+AB89</f>
        <v>6</v>
      </c>
      <c r="AC90" s="123">
        <f>AC78+AC82+AC89</f>
        <v>80</v>
      </c>
      <c r="AD90" s="123">
        <f>AD78+AD82+AD89</f>
        <v>12</v>
      </c>
      <c r="AE90" s="123">
        <f>AE78+AE82+AE89</f>
        <v>172</v>
      </c>
      <c r="AF90" s="123">
        <f>AF78+AF89</f>
        <v>17</v>
      </c>
      <c r="AG90" s="124" t="s">
        <v>17</v>
      </c>
      <c r="AH90" s="123">
        <f>AH78+AH82+AH89</f>
        <v>4</v>
      </c>
      <c r="AI90" s="123">
        <f>AI78+AI82+AI89</f>
        <v>60</v>
      </c>
      <c r="AJ90" s="123">
        <f>AJ78+AJ82+AJ89</f>
        <v>11</v>
      </c>
      <c r="AK90" s="123">
        <f>AK78+AK82+AK89</f>
        <v>150</v>
      </c>
      <c r="AL90" s="123">
        <f>AL78+AL89</f>
        <v>15</v>
      </c>
      <c r="AM90" s="124" t="s">
        <v>17</v>
      </c>
      <c r="AN90" s="123">
        <f>AN78+AN82+AN89</f>
        <v>1</v>
      </c>
      <c r="AO90" s="123">
        <f>AO78+AO82+AO89</f>
        <v>14</v>
      </c>
      <c r="AP90" s="123">
        <f>AP78+AP82+AP89</f>
        <v>11</v>
      </c>
      <c r="AQ90" s="123">
        <f>AQ78+AQ82+AQ89</f>
        <v>154</v>
      </c>
      <c r="AR90" s="123">
        <f>AR78+AR89</f>
        <v>18</v>
      </c>
      <c r="AS90" s="124" t="s">
        <v>17</v>
      </c>
      <c r="AT90" s="123">
        <f>AT78+AT82+AT89</f>
        <v>3</v>
      </c>
      <c r="AU90" s="123">
        <f>AU78+AU82+AU89</f>
        <v>34</v>
      </c>
      <c r="AV90" s="123">
        <f>AV78+AV82+AV89</f>
        <v>8</v>
      </c>
      <c r="AW90" s="123">
        <f>AW78+AW82+AW89</f>
        <v>80</v>
      </c>
      <c r="AX90" s="123">
        <f>AX78+AX89</f>
        <v>16</v>
      </c>
      <c r="AY90" s="124" t="s">
        <v>17</v>
      </c>
      <c r="AZ90" s="123">
        <f>AZ78+AZ82+AZ89</f>
        <v>40</v>
      </c>
      <c r="BA90" s="123">
        <f>BA78+BA82+BA89</f>
        <v>546</v>
      </c>
      <c r="BB90" s="123">
        <f>BB78+BB82+BB89</f>
        <v>108</v>
      </c>
      <c r="BC90" s="123">
        <f>BC78+BC82+BC89</f>
        <v>1380</v>
      </c>
      <c r="BD90" s="123">
        <f>BD78+BD89</f>
        <v>145</v>
      </c>
      <c r="BE90" s="125">
        <f>BE78+BE82+BE89</f>
        <v>148</v>
      </c>
    </row>
    <row r="91" spans="1:59" s="90" customFormat="1" ht="16.5" thickTop="1" thickBot="1" x14ac:dyDescent="0.25">
      <c r="A91" s="139"/>
      <c r="B91" s="140"/>
      <c r="C91" s="141"/>
      <c r="D91" s="142"/>
      <c r="E91" s="142"/>
      <c r="F91" s="142"/>
      <c r="G91" s="142"/>
      <c r="H91" s="142"/>
      <c r="I91" s="142"/>
      <c r="J91" s="142"/>
      <c r="K91" s="142"/>
      <c r="L91" s="142"/>
      <c r="M91" s="143"/>
      <c r="N91" s="144"/>
      <c r="O91" s="144"/>
      <c r="P91" s="142"/>
      <c r="Q91" s="142"/>
      <c r="R91" s="142"/>
      <c r="S91" s="142"/>
      <c r="T91" s="142"/>
      <c r="U91" s="142"/>
      <c r="V91" s="142"/>
      <c r="W91" s="142"/>
      <c r="X91" s="142"/>
      <c r="Y91" s="143"/>
      <c r="Z91" s="144"/>
      <c r="AA91" s="144"/>
      <c r="AB91" s="142"/>
      <c r="AC91" s="142"/>
      <c r="AD91" s="142"/>
      <c r="AE91" s="142"/>
      <c r="AF91" s="142"/>
      <c r="AG91" s="142"/>
      <c r="AH91" s="142"/>
      <c r="AI91" s="142"/>
      <c r="AJ91" s="142"/>
      <c r="AK91" s="142"/>
      <c r="AL91" s="142"/>
      <c r="AM91" s="142"/>
      <c r="AN91" s="142"/>
      <c r="AO91" s="142"/>
      <c r="AP91" s="142"/>
      <c r="AQ91" s="142"/>
      <c r="AR91" s="142"/>
      <c r="AS91" s="142"/>
      <c r="AT91" s="142"/>
      <c r="AU91" s="142"/>
      <c r="AV91" s="142"/>
      <c r="AW91" s="142"/>
      <c r="AX91" s="142"/>
      <c r="AY91" s="145"/>
      <c r="AZ91" s="146"/>
      <c r="BA91" s="147"/>
      <c r="BB91" s="147"/>
      <c r="BC91" s="147"/>
      <c r="BD91" s="147"/>
      <c r="BE91" s="148"/>
    </row>
    <row r="92" spans="1:59" s="90" customFormat="1" ht="16.5" thickTop="1" thickBot="1" x14ac:dyDescent="0.25">
      <c r="A92" s="924"/>
      <c r="B92" s="925"/>
      <c r="C92" s="925"/>
      <c r="D92" s="925"/>
      <c r="E92" s="925"/>
      <c r="F92" s="925"/>
      <c r="G92" s="925"/>
      <c r="H92" s="925"/>
      <c r="I92" s="925"/>
      <c r="J92" s="925"/>
      <c r="K92" s="925"/>
      <c r="L92" s="925"/>
      <c r="M92" s="925"/>
      <c r="N92" s="925"/>
      <c r="O92" s="925"/>
      <c r="P92" s="925"/>
      <c r="Q92" s="925"/>
      <c r="R92" s="925"/>
      <c r="S92" s="925"/>
      <c r="T92" s="925"/>
      <c r="U92" s="925"/>
      <c r="V92" s="925"/>
      <c r="W92" s="925"/>
      <c r="X92" s="925"/>
      <c r="Y92" s="925"/>
      <c r="Z92" s="925"/>
      <c r="AA92" s="925"/>
      <c r="AB92" s="925"/>
      <c r="AC92" s="925"/>
      <c r="AD92" s="925"/>
      <c r="AE92" s="925"/>
      <c r="AF92" s="925"/>
      <c r="AG92" s="925"/>
      <c r="AH92" s="925"/>
      <c r="AI92" s="925"/>
      <c r="AJ92" s="925"/>
      <c r="AK92" s="925"/>
      <c r="AL92" s="925"/>
      <c r="AM92" s="925"/>
      <c r="AN92" s="925"/>
      <c r="AO92" s="925"/>
      <c r="AP92" s="925"/>
      <c r="AQ92" s="925"/>
      <c r="AR92" s="925"/>
      <c r="AS92" s="925"/>
      <c r="AT92" s="925"/>
      <c r="AU92" s="925"/>
      <c r="AV92" s="925"/>
      <c r="AW92" s="925"/>
      <c r="AX92" s="925"/>
      <c r="AY92" s="925"/>
      <c r="AZ92" s="149"/>
      <c r="BA92" s="149"/>
      <c r="BB92" s="149"/>
      <c r="BC92" s="149"/>
      <c r="BD92" s="149"/>
      <c r="BE92" s="150"/>
    </row>
    <row r="93" spans="1:59" s="90" customFormat="1" ht="15.75" customHeight="1" thickTop="1" x14ac:dyDescent="0.2">
      <c r="A93" s="922" t="s">
        <v>22</v>
      </c>
      <c r="B93" s="923"/>
      <c r="C93" s="923"/>
      <c r="D93" s="923"/>
      <c r="E93" s="923"/>
      <c r="F93" s="923"/>
      <c r="G93" s="923"/>
      <c r="H93" s="923"/>
      <c r="I93" s="923"/>
      <c r="J93" s="923"/>
      <c r="K93" s="923"/>
      <c r="L93" s="923"/>
      <c r="M93" s="923"/>
      <c r="N93" s="923"/>
      <c r="O93" s="923"/>
      <c r="P93" s="923"/>
      <c r="Q93" s="923"/>
      <c r="R93" s="923"/>
      <c r="S93" s="923"/>
      <c r="T93" s="923"/>
      <c r="U93" s="923"/>
      <c r="V93" s="923"/>
      <c r="W93" s="923"/>
      <c r="X93" s="923"/>
      <c r="Y93" s="923"/>
      <c r="Z93" s="923"/>
      <c r="AA93" s="923"/>
      <c r="AB93" s="923"/>
      <c r="AC93" s="923"/>
      <c r="AD93" s="923"/>
      <c r="AE93" s="923"/>
      <c r="AF93" s="923"/>
      <c r="AG93" s="923"/>
      <c r="AH93" s="923"/>
      <c r="AI93" s="923"/>
      <c r="AJ93" s="923"/>
      <c r="AK93" s="923"/>
      <c r="AL93" s="923"/>
      <c r="AM93" s="923"/>
      <c r="AN93" s="923"/>
      <c r="AO93" s="923"/>
      <c r="AP93" s="923"/>
      <c r="AQ93" s="923"/>
      <c r="AR93" s="923"/>
      <c r="AS93" s="923"/>
      <c r="AT93" s="923"/>
      <c r="AU93" s="923"/>
      <c r="AV93" s="923"/>
      <c r="AW93" s="923"/>
      <c r="AX93" s="923"/>
      <c r="AY93" s="923"/>
      <c r="AZ93" s="151"/>
      <c r="BA93" s="151"/>
      <c r="BB93" s="151"/>
      <c r="BC93" s="151"/>
      <c r="BD93" s="151"/>
      <c r="BE93" s="152"/>
    </row>
    <row r="94" spans="1:59" s="90" customFormat="1" ht="15.75" customHeight="1" x14ac:dyDescent="0.25">
      <c r="A94" s="153"/>
      <c r="B94" s="154"/>
      <c r="C94" s="155" t="s">
        <v>23</v>
      </c>
      <c r="D94" s="156"/>
      <c r="E94" s="157"/>
      <c r="F94" s="157"/>
      <c r="G94" s="157"/>
      <c r="H94" s="25"/>
      <c r="I94" s="158" t="str">
        <f>IF(COUNTIF(I10:I88,"A")=0,"",COUNTIF(I10:I88,"A"))</f>
        <v/>
      </c>
      <c r="J94" s="156"/>
      <c r="K94" s="157"/>
      <c r="L94" s="157"/>
      <c r="M94" s="157"/>
      <c r="N94" s="25"/>
      <c r="O94" s="158">
        <f>IF(COUNTIF(O10:O88,"A")=0,"",COUNTIF(O10:O88,"A"))</f>
        <v>1</v>
      </c>
      <c r="P94" s="156"/>
      <c r="Q94" s="157"/>
      <c r="R94" s="157"/>
      <c r="S94" s="157"/>
      <c r="T94" s="25"/>
      <c r="U94" s="158" t="str">
        <f>IF(COUNTIF(U10:U88,"A")=0,"",COUNTIF(U10:U88,"A"))</f>
        <v/>
      </c>
      <c r="V94" s="156"/>
      <c r="W94" s="157"/>
      <c r="X94" s="157"/>
      <c r="Y94" s="157"/>
      <c r="Z94" s="25"/>
      <c r="AA94" s="158" t="str">
        <f>IF(COUNTIF(AA10:AA88,"A")=0,"",COUNTIF(AA10:AA88,"A"))</f>
        <v/>
      </c>
      <c r="AB94" s="156"/>
      <c r="AC94" s="157"/>
      <c r="AD94" s="157"/>
      <c r="AE94" s="157"/>
      <c r="AF94" s="25"/>
      <c r="AG94" s="158" t="str">
        <f>IF(COUNTIF(AG10:AG88,"A")=0,"",COUNTIF(AG10:AG88,"A"))</f>
        <v/>
      </c>
      <c r="AH94" s="156"/>
      <c r="AI94" s="157"/>
      <c r="AJ94" s="157"/>
      <c r="AK94" s="157"/>
      <c r="AL94" s="25"/>
      <c r="AM94" s="158" t="str">
        <f>IF(COUNTIF(AM10:AM88,"A")=0,"",COUNTIF(AM10:AM88,"A"))</f>
        <v/>
      </c>
      <c r="AN94" s="156"/>
      <c r="AO94" s="157"/>
      <c r="AP94" s="157"/>
      <c r="AQ94" s="157"/>
      <c r="AR94" s="25"/>
      <c r="AS94" s="158" t="str">
        <f>IF(COUNTIF(AS10:AS88,"A")=0,"",COUNTIF(AS10:AS88,"A"))</f>
        <v/>
      </c>
      <c r="AT94" s="156"/>
      <c r="AU94" s="157"/>
      <c r="AV94" s="157"/>
      <c r="AW94" s="157"/>
      <c r="AX94" s="25"/>
      <c r="AY94" s="158" t="str">
        <f>IF(COUNTIF(AY10:AY88,"A")=0,"",COUNTIF(AY10:AY88,"A"))</f>
        <v/>
      </c>
      <c r="AZ94" s="159"/>
      <c r="BA94" s="157"/>
      <c r="BB94" s="157"/>
      <c r="BC94" s="157"/>
      <c r="BD94" s="25"/>
      <c r="BE94" s="188">
        <f t="shared" ref="BE94:BE106" si="168">IF(SUM(I94:AY94)=0,"",SUM(I94:AY94))</f>
        <v>1</v>
      </c>
    </row>
    <row r="95" spans="1:59" s="90" customFormat="1" ht="15.75" customHeight="1" x14ac:dyDescent="0.25">
      <c r="A95" s="160"/>
      <c r="B95" s="154"/>
      <c r="C95" s="155" t="s">
        <v>24</v>
      </c>
      <c r="D95" s="156"/>
      <c r="E95" s="157"/>
      <c r="F95" s="157"/>
      <c r="G95" s="157"/>
      <c r="H95" s="25"/>
      <c r="I95" s="158">
        <f>IF(COUNTIF(I10:I88,"B")=0,"",COUNTIF(I10:I88,"B"))</f>
        <v>1</v>
      </c>
      <c r="J95" s="156"/>
      <c r="K95" s="157"/>
      <c r="L95" s="157"/>
      <c r="M95" s="157"/>
      <c r="N95" s="25"/>
      <c r="O95" s="158" t="str">
        <f>IF(COUNTIF(O10:O88,"B")=0,"",COUNTIF(O10:O88,"B"))</f>
        <v/>
      </c>
      <c r="P95" s="156"/>
      <c r="Q95" s="157"/>
      <c r="R95" s="157"/>
      <c r="S95" s="157"/>
      <c r="T95" s="25"/>
      <c r="U95" s="158" t="str">
        <f>IF(COUNTIF(U10:U88,"B")=0,"",COUNTIF(U10:U88,"B"))</f>
        <v/>
      </c>
      <c r="V95" s="156"/>
      <c r="W95" s="157"/>
      <c r="X95" s="157"/>
      <c r="Y95" s="157"/>
      <c r="Z95" s="25"/>
      <c r="AA95" s="158">
        <f>IF(COUNTIF(AA10:AA88,"B")=0,"",COUNTIF(AA10:AA88,"B"))</f>
        <v>1</v>
      </c>
      <c r="AB95" s="156"/>
      <c r="AC95" s="157"/>
      <c r="AD95" s="157"/>
      <c r="AE95" s="157"/>
      <c r="AF95" s="25"/>
      <c r="AG95" s="158" t="str">
        <f>IF(COUNTIF(AG10:AG88,"B")=0,"",COUNTIF(AG10:AG88,"B"))</f>
        <v/>
      </c>
      <c r="AH95" s="156"/>
      <c r="AI95" s="157"/>
      <c r="AJ95" s="157"/>
      <c r="AK95" s="157"/>
      <c r="AL95" s="25"/>
      <c r="AM95" s="158" t="str">
        <f>IF(COUNTIF(AM10:AM88,"B")=0,"",COUNTIF(AM10:AM88,"B"))</f>
        <v/>
      </c>
      <c r="AN95" s="156"/>
      <c r="AO95" s="157"/>
      <c r="AP95" s="157"/>
      <c r="AQ95" s="157"/>
      <c r="AR95" s="25"/>
      <c r="AS95" s="158" t="str">
        <f>IF(COUNTIF(AS10:AS88,"B")=0,"",COUNTIF(AS10:AS88,"B"))</f>
        <v/>
      </c>
      <c r="AT95" s="156"/>
      <c r="AU95" s="157"/>
      <c r="AV95" s="157"/>
      <c r="AW95" s="157"/>
      <c r="AX95" s="25"/>
      <c r="AY95" s="158">
        <f>IF(COUNTIF(AY10:AY88,"B")=0,"",COUNTIF(AY10:AY88,"B"))</f>
        <v>1</v>
      </c>
      <c r="AZ95" s="159"/>
      <c r="BA95" s="157"/>
      <c r="BB95" s="157"/>
      <c r="BC95" s="157"/>
      <c r="BD95" s="25"/>
      <c r="BE95" s="188">
        <f t="shared" si="168"/>
        <v>3</v>
      </c>
    </row>
    <row r="96" spans="1:59" s="90" customFormat="1" ht="15.75" customHeight="1" x14ac:dyDescent="0.25">
      <c r="A96" s="160"/>
      <c r="B96" s="154"/>
      <c r="C96" s="155" t="s">
        <v>60</v>
      </c>
      <c r="D96" s="156"/>
      <c r="E96" s="157"/>
      <c r="F96" s="157"/>
      <c r="G96" s="157"/>
      <c r="H96" s="25"/>
      <c r="I96" s="158">
        <f>IF(COUNTIF(I10:I88,"ÉÉ")=0,"",COUNTIF(I10:I88,"ÉÉ"))</f>
        <v>3</v>
      </c>
      <c r="J96" s="156"/>
      <c r="K96" s="157"/>
      <c r="L96" s="157"/>
      <c r="M96" s="157"/>
      <c r="N96" s="25"/>
      <c r="O96" s="158">
        <f>IF(COUNTIF(O10:O88,"ÉÉ")=0,"",COUNTIF(O10:O88,"ÉÉ"))</f>
        <v>1</v>
      </c>
      <c r="P96" s="156"/>
      <c r="Q96" s="157"/>
      <c r="R96" s="157"/>
      <c r="S96" s="157"/>
      <c r="T96" s="25"/>
      <c r="U96" s="158" t="str">
        <f>IF(COUNTIF(U10:U88,"ÉÉ")=0,"",COUNTIF(U10:U88,"ÉÉ"))</f>
        <v/>
      </c>
      <c r="V96" s="156"/>
      <c r="W96" s="157"/>
      <c r="X96" s="157"/>
      <c r="Y96" s="157"/>
      <c r="Z96" s="25"/>
      <c r="AA96" s="158">
        <f>IF(COUNTIF(AA10:AA88,"ÉÉ")=0,"",COUNTIF(AA10:AA88,"ÉÉ"))</f>
        <v>2</v>
      </c>
      <c r="AB96" s="156"/>
      <c r="AC96" s="157"/>
      <c r="AD96" s="157"/>
      <c r="AE96" s="157"/>
      <c r="AF96" s="25"/>
      <c r="AG96" s="158">
        <f>IF(COUNTIF(AG10:AG88,"ÉÉ")=0,"",COUNTIF(AG10:AG88,"ÉÉ"))</f>
        <v>1</v>
      </c>
      <c r="AH96" s="156"/>
      <c r="AI96" s="157"/>
      <c r="AJ96" s="157"/>
      <c r="AK96" s="157"/>
      <c r="AL96" s="25"/>
      <c r="AM96" s="158">
        <f>IF(COUNTIF(AM10:AM88,"ÉÉ")=0,"",COUNTIF(AM10:AM88,"ÉÉ"))</f>
        <v>2</v>
      </c>
      <c r="AN96" s="156"/>
      <c r="AO96" s="157"/>
      <c r="AP96" s="157"/>
      <c r="AQ96" s="157"/>
      <c r="AR96" s="25"/>
      <c r="AS96" s="158">
        <f>IF(COUNTIF(AS10:AS88,"ÉÉ")=0,"",COUNTIF(AS10:AS88,"ÉÉ"))</f>
        <v>2</v>
      </c>
      <c r="AT96" s="156"/>
      <c r="AU96" s="157"/>
      <c r="AV96" s="157"/>
      <c r="AW96" s="157"/>
      <c r="AX96" s="25"/>
      <c r="AY96" s="158" t="str">
        <f>IF(COUNTIF(AY10:AY88,"ÉÉ")=0,"",COUNTIF(AY10:AY88,"ÉÉ"))</f>
        <v/>
      </c>
      <c r="AZ96" s="159"/>
      <c r="BA96" s="157"/>
      <c r="BB96" s="157"/>
      <c r="BC96" s="157"/>
      <c r="BD96" s="25"/>
      <c r="BE96" s="188">
        <f t="shared" si="168"/>
        <v>11</v>
      </c>
    </row>
    <row r="97" spans="1:59" s="90" customFormat="1" ht="15.75" customHeight="1" x14ac:dyDescent="0.25">
      <c r="A97" s="160"/>
      <c r="B97" s="161"/>
      <c r="C97" s="155" t="s">
        <v>61</v>
      </c>
      <c r="D97" s="162"/>
      <c r="E97" s="163"/>
      <c r="F97" s="163"/>
      <c r="G97" s="163"/>
      <c r="H97" s="164"/>
      <c r="I97" s="158" t="str">
        <f>IF(COUNTIF(I10:I88,"ÉÉ(Z)")=0,"",COUNTIF(I10:I88,"ÉÉ(Z)"))</f>
        <v/>
      </c>
      <c r="J97" s="162"/>
      <c r="K97" s="163"/>
      <c r="L97" s="163"/>
      <c r="M97" s="163"/>
      <c r="N97" s="164"/>
      <c r="O97" s="158" t="str">
        <f>IF(COUNTIF(O10:O88,"ÉÉ(Z)")=0,"",COUNTIF(O10:O88,"ÉÉ(Z)"))</f>
        <v/>
      </c>
      <c r="P97" s="162"/>
      <c r="Q97" s="163"/>
      <c r="R97" s="163"/>
      <c r="S97" s="163"/>
      <c r="T97" s="164"/>
      <c r="U97" s="158" t="str">
        <f>IF(COUNTIF(U10:U88,"ÉÉ(Z)")=0,"",COUNTIF(U10:U88,"ÉÉ(Z)"))</f>
        <v/>
      </c>
      <c r="V97" s="162"/>
      <c r="W97" s="163"/>
      <c r="X97" s="163"/>
      <c r="Y97" s="163"/>
      <c r="Z97" s="164"/>
      <c r="AA97" s="158" t="str">
        <f>IF(COUNTIF(AA10:AA88,"ÉÉ(Z)")=0,"",COUNTIF(AA10:AA88,"ÉÉ(Z)"))</f>
        <v/>
      </c>
      <c r="AB97" s="162"/>
      <c r="AC97" s="163"/>
      <c r="AD97" s="163"/>
      <c r="AE97" s="163"/>
      <c r="AF97" s="164"/>
      <c r="AG97" s="158" t="str">
        <f>IF(COUNTIF(AG10:AG88,"ÉÉ(Z)")=0,"",COUNTIF(AG10:AG88,"ÉÉ(Z)"))</f>
        <v/>
      </c>
      <c r="AH97" s="162"/>
      <c r="AI97" s="163"/>
      <c r="AJ97" s="163"/>
      <c r="AK97" s="163"/>
      <c r="AL97" s="164"/>
      <c r="AM97" s="158" t="str">
        <f>IF(COUNTIF(AM10:AM88,"ÉÉ(Z)")=0,"",COUNTIF(AM10:AM88,"ÉÉ(Z)"))</f>
        <v/>
      </c>
      <c r="AN97" s="162"/>
      <c r="AO97" s="163"/>
      <c r="AP97" s="163"/>
      <c r="AQ97" s="163"/>
      <c r="AR97" s="164"/>
      <c r="AS97" s="158" t="str">
        <f>IF(COUNTIF(AS10:AS88,"ÉÉ(Z)")=0,"",COUNTIF(AS10:AS88,"ÉÉ(Z)"))</f>
        <v/>
      </c>
      <c r="AT97" s="162"/>
      <c r="AU97" s="163"/>
      <c r="AV97" s="163"/>
      <c r="AW97" s="163"/>
      <c r="AX97" s="164"/>
      <c r="AY97" s="158" t="str">
        <f>IF(COUNTIF(AY10:AY88,"ÉÉ(Z)")=0,"",COUNTIF(AY10:AY88,"ÉÉ(Z)"))</f>
        <v/>
      </c>
      <c r="AZ97" s="165"/>
      <c r="BA97" s="163"/>
      <c r="BB97" s="163"/>
      <c r="BC97" s="163"/>
      <c r="BD97" s="164"/>
      <c r="BE97" s="188" t="str">
        <f t="shared" si="168"/>
        <v/>
      </c>
    </row>
    <row r="98" spans="1:59" s="90" customFormat="1" ht="15.75" customHeight="1" x14ac:dyDescent="0.25">
      <c r="A98" s="160"/>
      <c r="B98" s="154"/>
      <c r="C98" s="155" t="s">
        <v>62</v>
      </c>
      <c r="D98" s="156"/>
      <c r="E98" s="157"/>
      <c r="F98" s="157"/>
      <c r="G98" s="157"/>
      <c r="H98" s="25"/>
      <c r="I98" s="158">
        <f>IF(COUNTIF(I10:I88,"GYJ")=0,"",COUNTIF(I10:I88,"GYJ"))</f>
        <v>5</v>
      </c>
      <c r="J98" s="156"/>
      <c r="K98" s="157"/>
      <c r="L98" s="157"/>
      <c r="M98" s="157"/>
      <c r="N98" s="25"/>
      <c r="O98" s="158">
        <f>IF(COUNTIF(O10:O88,"GYJ")=0,"",COUNTIF(O10:O88,"GYJ"))</f>
        <v>4</v>
      </c>
      <c r="P98" s="156"/>
      <c r="Q98" s="157"/>
      <c r="R98" s="157"/>
      <c r="S98" s="157"/>
      <c r="T98" s="25"/>
      <c r="U98" s="158">
        <f>IF(COUNTIF(U10:U88,"GYJ")=0,"",COUNTIF(U10:U88,"GYJ"))</f>
        <v>3</v>
      </c>
      <c r="V98" s="156"/>
      <c r="W98" s="157"/>
      <c r="X98" s="157"/>
      <c r="Y98" s="157"/>
      <c r="Z98" s="25"/>
      <c r="AA98" s="158">
        <f>IF(COUNTIF(AA10:AA88,"GYJ")=0,"",COUNTIF(AA10:AA88,"GYJ"))</f>
        <v>2</v>
      </c>
      <c r="AB98" s="156"/>
      <c r="AC98" s="157"/>
      <c r="AD98" s="157"/>
      <c r="AE98" s="157"/>
      <c r="AF98" s="25"/>
      <c r="AG98" s="158">
        <f>IF(COUNTIF(AG10:AG88,"GYJ")=0,"",COUNTIF(AG10:AG88,"GYJ"))</f>
        <v>3</v>
      </c>
      <c r="AH98" s="156"/>
      <c r="AI98" s="157"/>
      <c r="AJ98" s="157"/>
      <c r="AK98" s="157"/>
      <c r="AL98" s="25"/>
      <c r="AM98" s="158">
        <f>IF(COUNTIF(AM10:AM88,"GYJ")=0,"",COUNTIF(AM10:AM88,"GYJ"))</f>
        <v>3</v>
      </c>
      <c r="AN98" s="156"/>
      <c r="AO98" s="157"/>
      <c r="AP98" s="157"/>
      <c r="AQ98" s="157"/>
      <c r="AR98" s="25"/>
      <c r="AS98" s="158">
        <f>IF(COUNTIF(AS10:AS88,"GYJ")=0,"",COUNTIF(AS10:AS88,"GYJ"))</f>
        <v>4</v>
      </c>
      <c r="AT98" s="156"/>
      <c r="AU98" s="157"/>
      <c r="AV98" s="157"/>
      <c r="AW98" s="157"/>
      <c r="AX98" s="25"/>
      <c r="AY98" s="158">
        <f>IF(COUNTIF(AY10:AY88,"GYJ")=0,"",COUNTIF(AY10:AY88,"GYJ"))</f>
        <v>7</v>
      </c>
      <c r="AZ98" s="159"/>
      <c r="BA98" s="157"/>
      <c r="BB98" s="157"/>
      <c r="BC98" s="157"/>
      <c r="BD98" s="25"/>
      <c r="BE98" s="188">
        <f t="shared" si="168"/>
        <v>31</v>
      </c>
    </row>
    <row r="99" spans="1:59" s="90" customFormat="1" ht="15.75" customHeight="1" x14ac:dyDescent="0.25">
      <c r="A99" s="160"/>
      <c r="B99" s="154"/>
      <c r="C99" s="155" t="s">
        <v>63</v>
      </c>
      <c r="D99" s="156"/>
      <c r="E99" s="157"/>
      <c r="F99" s="157"/>
      <c r="G99" s="157"/>
      <c r="H99" s="25"/>
      <c r="I99" s="158" t="str">
        <f>IF(COUNTIF(I10:I88,"GYJ(Z)")=0,"",COUNTIF(I10:I88,"GYJ(Z)"))</f>
        <v/>
      </c>
      <c r="J99" s="156"/>
      <c r="K99" s="157"/>
      <c r="L99" s="157"/>
      <c r="M99" s="157"/>
      <c r="N99" s="25"/>
      <c r="O99" s="158" t="str">
        <f>IF(COUNTIF(O10:O88,"GYJ(Z)")=0,"",COUNTIF(O10:O88,"GYJ(Z)"))</f>
        <v/>
      </c>
      <c r="P99" s="156"/>
      <c r="Q99" s="157"/>
      <c r="R99" s="157"/>
      <c r="S99" s="157"/>
      <c r="T99" s="25"/>
      <c r="U99" s="158" t="str">
        <f>IF(COUNTIF(U10:U88,"GYJ(Z)")=0,"",COUNTIF(U10:U88,"GYJ(Z)"))</f>
        <v/>
      </c>
      <c r="V99" s="156"/>
      <c r="W99" s="157"/>
      <c r="X99" s="157"/>
      <c r="Y99" s="157"/>
      <c r="Z99" s="25"/>
      <c r="AA99" s="158" t="str">
        <f>IF(COUNTIF(AA10:AA88,"GYJ(Z)")=0,"",COUNTIF(AA10:AA88,"GYJ(Z)"))</f>
        <v/>
      </c>
      <c r="AB99" s="156"/>
      <c r="AC99" s="157"/>
      <c r="AD99" s="157"/>
      <c r="AE99" s="157"/>
      <c r="AF99" s="25"/>
      <c r="AG99" s="158">
        <f>IF(COUNTIF(AG10:AG88,"GYJ(Z)")=0,"",COUNTIF(AG10:AG88,"GYJ(Z)"))</f>
        <v>1</v>
      </c>
      <c r="AH99" s="156"/>
      <c r="AI99" s="157"/>
      <c r="AJ99" s="157"/>
      <c r="AK99" s="157"/>
      <c r="AL99" s="25"/>
      <c r="AM99" s="158">
        <f>IF(COUNTIF(AM10:AM88,"GYJ(Z)")=0,"",COUNTIF(AM10:AM88,"GYJ(Z)"))</f>
        <v>1</v>
      </c>
      <c r="AN99" s="156"/>
      <c r="AO99" s="157"/>
      <c r="AP99" s="157"/>
      <c r="AQ99" s="157"/>
      <c r="AR99" s="25"/>
      <c r="AS99" s="158">
        <f>IF(COUNTIF(AS10:AS88,"GYJ(Z)")=0,"",COUNTIF(AS10:AS88,"GYJ(Z)"))</f>
        <v>1</v>
      </c>
      <c r="AT99" s="156"/>
      <c r="AU99" s="157"/>
      <c r="AV99" s="157"/>
      <c r="AW99" s="157"/>
      <c r="AX99" s="25"/>
      <c r="AY99" s="158" t="str">
        <f>IF(COUNTIF(AY10:AY88,"GYJ(Z)")=0,"",COUNTIF(AY10:AY88,"GYJ(Z)"))</f>
        <v/>
      </c>
      <c r="AZ99" s="159"/>
      <c r="BA99" s="157"/>
      <c r="BB99" s="157"/>
      <c r="BC99" s="157"/>
      <c r="BD99" s="25"/>
      <c r="BE99" s="188">
        <f t="shared" si="168"/>
        <v>3</v>
      </c>
    </row>
    <row r="100" spans="1:59" s="90" customFormat="1" ht="15.75" customHeight="1" x14ac:dyDescent="0.25">
      <c r="A100" s="160"/>
      <c r="B100" s="154"/>
      <c r="C100" s="155" t="s">
        <v>35</v>
      </c>
      <c r="D100" s="156"/>
      <c r="E100" s="157"/>
      <c r="F100" s="157"/>
      <c r="G100" s="157"/>
      <c r="H100" s="25"/>
      <c r="I100" s="158">
        <f>IF(COUNTIF(I10:I88,"K")=0,"",COUNTIF(I10:I88,"K"))</f>
        <v>1</v>
      </c>
      <c r="J100" s="156"/>
      <c r="K100" s="157"/>
      <c r="L100" s="157"/>
      <c r="M100" s="157"/>
      <c r="N100" s="25"/>
      <c r="O100" s="158">
        <f>IF(COUNTIF(O10:O88,"K")=0,"",COUNTIF(O10:O88,"K"))</f>
        <v>4</v>
      </c>
      <c r="P100" s="156"/>
      <c r="Q100" s="157"/>
      <c r="R100" s="157"/>
      <c r="S100" s="157"/>
      <c r="T100" s="25"/>
      <c r="U100" s="158">
        <f>IF(COUNTIF(U10:U88,"K")=0,"",COUNTIF(U10:U88,"K"))</f>
        <v>5</v>
      </c>
      <c r="V100" s="156"/>
      <c r="W100" s="157"/>
      <c r="X100" s="157"/>
      <c r="Y100" s="157"/>
      <c r="Z100" s="25"/>
      <c r="AA100" s="158">
        <f>IF(COUNTIF(AA10:AA88,"K")=0,"",COUNTIF(AA10:AA88,"K"))</f>
        <v>2</v>
      </c>
      <c r="AB100" s="156"/>
      <c r="AC100" s="157"/>
      <c r="AD100" s="157"/>
      <c r="AE100" s="157"/>
      <c r="AF100" s="25"/>
      <c r="AG100" s="158">
        <f>IF(COUNTIF(AG10:AG88,"K")=0,"",COUNTIF(AG10:AG88,"K"))</f>
        <v>1</v>
      </c>
      <c r="AH100" s="156"/>
      <c r="AI100" s="157"/>
      <c r="AJ100" s="157"/>
      <c r="AK100" s="157"/>
      <c r="AL100" s="25"/>
      <c r="AM100" s="158" t="str">
        <f>IF(COUNTIF(AM10:AM88,"K")=0,"",COUNTIF(AM10:AM88,"K"))</f>
        <v/>
      </c>
      <c r="AN100" s="156"/>
      <c r="AO100" s="157"/>
      <c r="AP100" s="157"/>
      <c r="AQ100" s="157"/>
      <c r="AR100" s="25"/>
      <c r="AS100" s="158" t="str">
        <f>IF(COUNTIF(AS10:AS88,"K")=0,"",COUNTIF(AS10:AS88,"K"))</f>
        <v/>
      </c>
      <c r="AT100" s="156"/>
      <c r="AU100" s="157"/>
      <c r="AV100" s="157"/>
      <c r="AW100" s="157"/>
      <c r="AX100" s="25"/>
      <c r="AY100" s="158">
        <f>IF(COUNTIF(AY10:AY88,"K")=0,"",COUNTIF(AY10:AY88,"K"))</f>
        <v>1</v>
      </c>
      <c r="AZ100" s="159"/>
      <c r="BA100" s="157"/>
      <c r="BB100" s="157"/>
      <c r="BC100" s="157"/>
      <c r="BD100" s="25"/>
      <c r="BE100" s="188">
        <f t="shared" si="168"/>
        <v>14</v>
      </c>
    </row>
    <row r="101" spans="1:59" s="90" customFormat="1" ht="15.75" customHeight="1" x14ac:dyDescent="0.25">
      <c r="A101" s="160"/>
      <c r="B101" s="154"/>
      <c r="C101" s="155" t="s">
        <v>36</v>
      </c>
      <c r="D101" s="156"/>
      <c r="E101" s="157"/>
      <c r="F101" s="157"/>
      <c r="G101" s="157"/>
      <c r="H101" s="25"/>
      <c r="I101" s="158" t="str">
        <f>IF(COUNTIF(I10:I88,"K(Z)")=0,"",COUNTIF(I10:I88,"K(Z)"))</f>
        <v/>
      </c>
      <c r="J101" s="156"/>
      <c r="K101" s="157"/>
      <c r="L101" s="157"/>
      <c r="M101" s="157"/>
      <c r="N101" s="25"/>
      <c r="O101" s="158" t="str">
        <f>IF(COUNTIF(O10:O88,"K(Z)")=0,"",COUNTIF(O10:O88,"K(Z)"))</f>
        <v/>
      </c>
      <c r="P101" s="156"/>
      <c r="Q101" s="157"/>
      <c r="R101" s="157"/>
      <c r="S101" s="157"/>
      <c r="T101" s="25"/>
      <c r="U101" s="158">
        <f>IF(COUNTIF(U10:U88,"K(Z)")=0,"",COUNTIF(U10:U88,"K(Z)"))</f>
        <v>1</v>
      </c>
      <c r="V101" s="156"/>
      <c r="W101" s="157"/>
      <c r="X101" s="157"/>
      <c r="Y101" s="157"/>
      <c r="Z101" s="25"/>
      <c r="AA101" s="158">
        <f>IF(COUNTIF(AA10:AA88,"K(Z)")=0,"",COUNTIF(AA10:AA88,"K(Z)"))</f>
        <v>1</v>
      </c>
      <c r="AB101" s="156"/>
      <c r="AC101" s="157"/>
      <c r="AD101" s="157"/>
      <c r="AE101" s="157"/>
      <c r="AF101" s="25"/>
      <c r="AG101" s="158">
        <f>IF(COUNTIF(AG10:AG88,"K(Z)")=0,"",COUNTIF(AG10:AG88,"K(Z)"))</f>
        <v>2</v>
      </c>
      <c r="AH101" s="156"/>
      <c r="AI101" s="157"/>
      <c r="AJ101" s="157"/>
      <c r="AK101" s="157"/>
      <c r="AL101" s="25"/>
      <c r="AM101" s="158">
        <f>IF(COUNTIF(AM10:AM88,"K(Z)")=0,"",COUNTIF(AM10:AM88,"K(Z)"))</f>
        <v>2</v>
      </c>
      <c r="AN101" s="156"/>
      <c r="AO101" s="157"/>
      <c r="AP101" s="157"/>
      <c r="AQ101" s="157"/>
      <c r="AR101" s="25"/>
      <c r="AS101" s="158" t="str">
        <f>IF(COUNTIF(AS10:AS88,"K(Z)")=0,"",COUNTIF(AS10:AS88,"K(Z)"))</f>
        <v/>
      </c>
      <c r="AT101" s="156"/>
      <c r="AU101" s="157"/>
      <c r="AV101" s="157"/>
      <c r="AW101" s="157"/>
      <c r="AX101" s="25"/>
      <c r="AY101" s="158" t="str">
        <f>IF(COUNTIF(AY10:AY88,"K(Z)")=0,"",COUNTIF(AY10:AY88,"K(Z)"))</f>
        <v/>
      </c>
      <c r="AZ101" s="159"/>
      <c r="BA101" s="157"/>
      <c r="BB101" s="157"/>
      <c r="BC101" s="157"/>
      <c r="BD101" s="25"/>
      <c r="BE101" s="188">
        <f t="shared" si="168"/>
        <v>6</v>
      </c>
    </row>
    <row r="102" spans="1:59" s="90" customFormat="1" ht="15.75" customHeight="1" x14ac:dyDescent="0.25">
      <c r="A102" s="160"/>
      <c r="B102" s="154"/>
      <c r="C102" s="155" t="s">
        <v>25</v>
      </c>
      <c r="D102" s="156"/>
      <c r="E102" s="157"/>
      <c r="F102" s="157"/>
      <c r="G102" s="157"/>
      <c r="H102" s="25"/>
      <c r="I102" s="158" t="str">
        <f>IF(COUNTIF(I10:I88,"AV")=0,"",COUNTIF(I10:I88,"AV"))</f>
        <v/>
      </c>
      <c r="J102" s="156"/>
      <c r="K102" s="157"/>
      <c r="L102" s="157"/>
      <c r="M102" s="157"/>
      <c r="N102" s="25"/>
      <c r="O102" s="158" t="str">
        <f>IF(COUNTIF(O10:O88,"AV")=0,"",COUNTIF(O10:O88,"AV"))</f>
        <v/>
      </c>
      <c r="P102" s="156"/>
      <c r="Q102" s="157"/>
      <c r="R102" s="157"/>
      <c r="S102" s="157"/>
      <c r="T102" s="25"/>
      <c r="U102" s="158" t="str">
        <f>IF(COUNTIF(U10:U88,"AV")=0,"",COUNTIF(U10:U88,"AV"))</f>
        <v/>
      </c>
      <c r="V102" s="156"/>
      <c r="W102" s="157"/>
      <c r="X102" s="157"/>
      <c r="Y102" s="157"/>
      <c r="Z102" s="25"/>
      <c r="AA102" s="158" t="str">
        <f>IF(COUNTIF(AA10:AA88,"AV")=0,"",COUNTIF(AA10:AA88,"AV"))</f>
        <v/>
      </c>
      <c r="AB102" s="156"/>
      <c r="AC102" s="157"/>
      <c r="AD102" s="157"/>
      <c r="AE102" s="157"/>
      <c r="AF102" s="25"/>
      <c r="AG102" s="158" t="str">
        <f>IF(COUNTIF(AG10:AG88,"AV")=0,"",COUNTIF(AG10:AG88,"AV"))</f>
        <v/>
      </c>
      <c r="AH102" s="156"/>
      <c r="AI102" s="157"/>
      <c r="AJ102" s="157"/>
      <c r="AK102" s="157"/>
      <c r="AL102" s="25"/>
      <c r="AM102" s="158" t="str">
        <f>IF(COUNTIF(AM10:AM88,"AV")=0,"",COUNTIF(AM10:AM88,"AV"))</f>
        <v/>
      </c>
      <c r="AN102" s="156"/>
      <c r="AO102" s="157"/>
      <c r="AP102" s="157"/>
      <c r="AQ102" s="157"/>
      <c r="AR102" s="25"/>
      <c r="AS102" s="158" t="str">
        <f>IF(COUNTIF(AS10:AS88,"AV")=0,"",COUNTIF(AS10:AS88,"AV"))</f>
        <v/>
      </c>
      <c r="AT102" s="156"/>
      <c r="AU102" s="157"/>
      <c r="AV102" s="157"/>
      <c r="AW102" s="157"/>
      <c r="AX102" s="25"/>
      <c r="AY102" s="158" t="str">
        <f>IF(COUNTIF(AY10:AY88,"AV")=0,"",COUNTIF(AY10:AY88,"AV"))</f>
        <v/>
      </c>
      <c r="AZ102" s="159"/>
      <c r="BA102" s="157"/>
      <c r="BB102" s="157"/>
      <c r="BC102" s="157"/>
      <c r="BD102" s="25"/>
      <c r="BE102" s="188" t="str">
        <f t="shared" si="168"/>
        <v/>
      </c>
    </row>
    <row r="103" spans="1:59" s="90" customFormat="1" ht="15.75" customHeight="1" x14ac:dyDescent="0.25">
      <c r="A103" s="160"/>
      <c r="B103" s="154"/>
      <c r="C103" s="155" t="s">
        <v>64</v>
      </c>
      <c r="D103" s="156"/>
      <c r="E103" s="157"/>
      <c r="F103" s="157"/>
      <c r="G103" s="157"/>
      <c r="H103" s="25"/>
      <c r="I103" s="158" t="str">
        <f>IF(COUNTIF(I10:I88,"KV")=0,"",COUNTIF(I10:I88,"KV"))</f>
        <v/>
      </c>
      <c r="J103" s="156"/>
      <c r="K103" s="157"/>
      <c r="L103" s="157"/>
      <c r="M103" s="157"/>
      <c r="N103" s="25"/>
      <c r="O103" s="158" t="str">
        <f>IF(COUNTIF(O10:O88,"KV")=0,"",COUNTIF(O10:O88,"KV"))</f>
        <v/>
      </c>
      <c r="P103" s="156"/>
      <c r="Q103" s="157"/>
      <c r="R103" s="157"/>
      <c r="S103" s="157"/>
      <c r="T103" s="25"/>
      <c r="U103" s="158" t="str">
        <f>IF(COUNTIF(U10:U88,"KV")=0,"",COUNTIF(U10:U88,"KV"))</f>
        <v/>
      </c>
      <c r="V103" s="156"/>
      <c r="W103" s="157"/>
      <c r="X103" s="157"/>
      <c r="Y103" s="157"/>
      <c r="Z103" s="25"/>
      <c r="AA103" s="158" t="str">
        <f>IF(COUNTIF(AA10:AA88,"KV")=0,"",COUNTIF(AA10:AA88,"KV"))</f>
        <v/>
      </c>
      <c r="AB103" s="156"/>
      <c r="AC103" s="157"/>
      <c r="AD103" s="157"/>
      <c r="AE103" s="157"/>
      <c r="AF103" s="25"/>
      <c r="AG103" s="158" t="str">
        <f>IF(COUNTIF(AG10:AG88,"KV")=0,"",COUNTIF(AG10:AG88,"KV"))</f>
        <v/>
      </c>
      <c r="AH103" s="156"/>
      <c r="AI103" s="157"/>
      <c r="AJ103" s="157"/>
      <c r="AK103" s="157"/>
      <c r="AL103" s="25"/>
      <c r="AM103" s="158" t="str">
        <f>IF(COUNTIF(AM10:AM88,"KV")=0,"",COUNTIF(AM10:AM88,"KV"))</f>
        <v/>
      </c>
      <c r="AN103" s="156"/>
      <c r="AO103" s="157"/>
      <c r="AP103" s="157"/>
      <c r="AQ103" s="157"/>
      <c r="AR103" s="25"/>
      <c r="AS103" s="158" t="str">
        <f>IF(COUNTIF(AS10:AS88,"KV")=0,"",COUNTIF(AS10:AS88,"KV"))</f>
        <v/>
      </c>
      <c r="AT103" s="156"/>
      <c r="AU103" s="157"/>
      <c r="AV103" s="157"/>
      <c r="AW103" s="157"/>
      <c r="AX103" s="25"/>
      <c r="AY103" s="158" t="str">
        <f>IF(COUNTIF(AY10:AY88,"KV")=0,"",COUNTIF(AY10:AY88,"KV"))</f>
        <v/>
      </c>
      <c r="AZ103" s="159"/>
      <c r="BA103" s="157"/>
      <c r="BB103" s="157"/>
      <c r="BC103" s="157"/>
      <c r="BD103" s="25"/>
      <c r="BE103" s="188" t="str">
        <f t="shared" si="168"/>
        <v/>
      </c>
    </row>
    <row r="104" spans="1:59" s="90" customFormat="1" ht="15.75" customHeight="1" x14ac:dyDescent="0.25">
      <c r="A104" s="166"/>
      <c r="B104" s="167"/>
      <c r="C104" s="168" t="s">
        <v>65</v>
      </c>
      <c r="D104" s="169"/>
      <c r="E104" s="170"/>
      <c r="F104" s="170"/>
      <c r="G104" s="170"/>
      <c r="H104" s="171"/>
      <c r="I104" s="158" t="str">
        <f>IF(COUNTIF(I10:I88,"SZG")=0,"",COUNTIF(I10:I88,"SZG"))</f>
        <v/>
      </c>
      <c r="J104" s="169"/>
      <c r="K104" s="170"/>
      <c r="L104" s="170"/>
      <c r="M104" s="170"/>
      <c r="N104" s="171"/>
      <c r="O104" s="158" t="str">
        <f>IF(COUNTIF(O10:O88,"SZG")=0,"",COUNTIF(O10:O88,"SZG"))</f>
        <v/>
      </c>
      <c r="P104" s="169"/>
      <c r="Q104" s="170"/>
      <c r="R104" s="170"/>
      <c r="S104" s="170"/>
      <c r="T104" s="171"/>
      <c r="U104" s="158" t="str">
        <f>IF(COUNTIF(U10:U88,"SZG")=0,"",COUNTIF(U10:U88,"SZG"))</f>
        <v/>
      </c>
      <c r="V104" s="169"/>
      <c r="W104" s="170"/>
      <c r="X104" s="170"/>
      <c r="Y104" s="170"/>
      <c r="Z104" s="171"/>
      <c r="AA104" s="158" t="str">
        <f>IF(COUNTIF(AA10:AA88,"SZG")=0,"",COUNTIF(AA10:AA88,"SZG"))</f>
        <v/>
      </c>
      <c r="AB104" s="169"/>
      <c r="AC104" s="170"/>
      <c r="AD104" s="170"/>
      <c r="AE104" s="170"/>
      <c r="AF104" s="171"/>
      <c r="AG104" s="158" t="str">
        <f>IF(COUNTIF(AG10:AG88,"SZG")=0,"",COUNTIF(AG10:AG88,"SZG"))</f>
        <v/>
      </c>
      <c r="AH104" s="169"/>
      <c r="AI104" s="170"/>
      <c r="AJ104" s="170"/>
      <c r="AK104" s="170"/>
      <c r="AL104" s="171"/>
      <c r="AM104" s="158">
        <f>IF(COUNTIF(AM10:AM88,"SZG")=0,"",COUNTIF(AM10:AM88,"SZG"))</f>
        <v>1</v>
      </c>
      <c r="AN104" s="169"/>
      <c r="AO104" s="170"/>
      <c r="AP104" s="170"/>
      <c r="AQ104" s="170"/>
      <c r="AR104" s="171"/>
      <c r="AS104" s="158" t="str">
        <f>IF(COUNTIF(AS10:AS88,"SZG")=0,"",COUNTIF(AS10:AS88,"SZG"))</f>
        <v/>
      </c>
      <c r="AT104" s="169"/>
      <c r="AU104" s="170"/>
      <c r="AV104" s="170"/>
      <c r="AW104" s="170"/>
      <c r="AX104" s="171"/>
      <c r="AY104" s="158" t="str">
        <f>IF(COUNTIF(AY10:AY88,"SZG")=0,"",COUNTIF(AY10:AY88,"SZG"))</f>
        <v/>
      </c>
      <c r="AZ104" s="159"/>
      <c r="BA104" s="157"/>
      <c r="BB104" s="157"/>
      <c r="BC104" s="157"/>
      <c r="BD104" s="25"/>
      <c r="BE104" s="188">
        <f t="shared" si="168"/>
        <v>1</v>
      </c>
    </row>
    <row r="105" spans="1:59" s="90" customFormat="1" ht="15.75" customHeight="1" x14ac:dyDescent="0.25">
      <c r="A105" s="166"/>
      <c r="B105" s="167"/>
      <c r="C105" s="168" t="s">
        <v>66</v>
      </c>
      <c r="D105" s="169"/>
      <c r="E105" s="170"/>
      <c r="F105" s="170"/>
      <c r="G105" s="170"/>
      <c r="H105" s="171"/>
      <c r="I105" s="158" t="str">
        <f>IF(COUNTIF(I10:I88,"ZV")=0,"",COUNTIF(I10:I88,"ZV"))</f>
        <v/>
      </c>
      <c r="J105" s="169"/>
      <c r="K105" s="170"/>
      <c r="L105" s="170"/>
      <c r="M105" s="170"/>
      <c r="N105" s="171"/>
      <c r="O105" s="158" t="str">
        <f>IF(COUNTIF(O10:O88,"ZV")=0,"",COUNTIF(O10:O88,"ZV"))</f>
        <v/>
      </c>
      <c r="P105" s="169"/>
      <c r="Q105" s="170"/>
      <c r="R105" s="170"/>
      <c r="S105" s="170"/>
      <c r="T105" s="171"/>
      <c r="U105" s="158" t="str">
        <f>IF(COUNTIF(U10:U88,"ZV")=0,"",COUNTIF(U10:U88,"ZV"))</f>
        <v/>
      </c>
      <c r="V105" s="169"/>
      <c r="W105" s="170"/>
      <c r="X105" s="170"/>
      <c r="Y105" s="170"/>
      <c r="Z105" s="171"/>
      <c r="AA105" s="158" t="str">
        <f>IF(COUNTIF(AA10:AA88,"ZV")=0,"",COUNTIF(AA10:AA88,"ZV"))</f>
        <v/>
      </c>
      <c r="AB105" s="169"/>
      <c r="AC105" s="170"/>
      <c r="AD105" s="170"/>
      <c r="AE105" s="170"/>
      <c r="AF105" s="171"/>
      <c r="AG105" s="158" t="str">
        <f>IF(COUNTIF(AG10:AG88,"ZV")=0,"",COUNTIF(AG10:AG88,"ZV"))</f>
        <v/>
      </c>
      <c r="AH105" s="169"/>
      <c r="AI105" s="170"/>
      <c r="AJ105" s="170"/>
      <c r="AK105" s="170"/>
      <c r="AL105" s="171"/>
      <c r="AM105" s="158" t="str">
        <f>IF(COUNTIF(AM10:AM88,"ZV")=0,"",COUNTIF(AM10:AM88,"ZV"))</f>
        <v/>
      </c>
      <c r="AN105" s="169"/>
      <c r="AO105" s="170"/>
      <c r="AP105" s="170"/>
      <c r="AQ105" s="170"/>
      <c r="AR105" s="171"/>
      <c r="AS105" s="158" t="str">
        <f>IF(COUNTIF(AS10:AS88,"ZV")=0,"",COUNTIF(AS10:AS88,"ZV"))</f>
        <v/>
      </c>
      <c r="AT105" s="169"/>
      <c r="AU105" s="170"/>
      <c r="AV105" s="170"/>
      <c r="AW105" s="170"/>
      <c r="AX105" s="171"/>
      <c r="AY105" s="158" t="str">
        <f>IF(COUNTIF(AY10:AY88,"ZV")=0,"",COUNTIF(AY10:AY88,"ZV"))</f>
        <v/>
      </c>
      <c r="AZ105" s="159"/>
      <c r="BA105" s="157"/>
      <c r="BB105" s="157"/>
      <c r="BC105" s="157"/>
      <c r="BD105" s="25"/>
      <c r="BE105" s="188" t="str">
        <f t="shared" si="168"/>
        <v/>
      </c>
    </row>
    <row r="106" spans="1:59" s="90" customFormat="1" ht="15.75" customHeight="1" thickBot="1" x14ac:dyDescent="0.3">
      <c r="A106" s="172"/>
      <c r="B106" s="173"/>
      <c r="C106" s="174" t="s">
        <v>26</v>
      </c>
      <c r="D106" s="175"/>
      <c r="E106" s="176"/>
      <c r="F106" s="176"/>
      <c r="G106" s="176"/>
      <c r="H106" s="177"/>
      <c r="I106" s="178">
        <f>IF(SUM(I94:I105)=0,"",SUM(I94:I105))</f>
        <v>10</v>
      </c>
      <c r="J106" s="175"/>
      <c r="K106" s="176"/>
      <c r="L106" s="176"/>
      <c r="M106" s="176"/>
      <c r="N106" s="177"/>
      <c r="O106" s="178">
        <f>IF(SUM(O94:O105)=0,"",SUM(O94:O105))</f>
        <v>10</v>
      </c>
      <c r="P106" s="175"/>
      <c r="Q106" s="176"/>
      <c r="R106" s="176"/>
      <c r="S106" s="176"/>
      <c r="T106" s="177"/>
      <c r="U106" s="178">
        <f>IF(SUM(U94:U105)=0,"",SUM(U94:U105))</f>
        <v>9</v>
      </c>
      <c r="V106" s="175"/>
      <c r="W106" s="176"/>
      <c r="X106" s="176"/>
      <c r="Y106" s="176"/>
      <c r="Z106" s="177"/>
      <c r="AA106" s="178">
        <f>IF(SUM(AA94:AA105)=0,"",SUM(AA94:AA105))</f>
        <v>8</v>
      </c>
      <c r="AB106" s="175"/>
      <c r="AC106" s="176"/>
      <c r="AD106" s="176"/>
      <c r="AE106" s="176"/>
      <c r="AF106" s="177"/>
      <c r="AG106" s="178">
        <f>IF(SUM(AG94:AG105)=0,"",SUM(AG94:AG105))</f>
        <v>8</v>
      </c>
      <c r="AH106" s="175"/>
      <c r="AI106" s="176"/>
      <c r="AJ106" s="176"/>
      <c r="AK106" s="176"/>
      <c r="AL106" s="177"/>
      <c r="AM106" s="178">
        <f>IF(SUM(AM94:AM105)=0,"",SUM(AM94:AM105))</f>
        <v>9</v>
      </c>
      <c r="AN106" s="175"/>
      <c r="AO106" s="176"/>
      <c r="AP106" s="176"/>
      <c r="AQ106" s="176"/>
      <c r="AR106" s="177"/>
      <c r="AS106" s="178">
        <f>IF(SUM(AS94:AS105)=0,"",SUM(AS94:AS105))</f>
        <v>7</v>
      </c>
      <c r="AT106" s="175"/>
      <c r="AU106" s="176"/>
      <c r="AV106" s="176"/>
      <c r="AW106" s="176"/>
      <c r="AX106" s="177"/>
      <c r="AY106" s="178">
        <f>IF(SUM(AY94:AY105)=0,"",SUM(AY94:AY105))</f>
        <v>9</v>
      </c>
      <c r="AZ106" s="179"/>
      <c r="BA106" s="176"/>
      <c r="BB106" s="176"/>
      <c r="BC106" s="176"/>
      <c r="BD106" s="177"/>
      <c r="BE106" s="189">
        <f t="shared" si="168"/>
        <v>70</v>
      </c>
    </row>
    <row r="107" spans="1:59" ht="15.75" customHeight="1" thickTop="1" thickBot="1" x14ac:dyDescent="0.3">
      <c r="A107" s="91"/>
      <c r="B107" s="92"/>
      <c r="C107" s="93" t="s">
        <v>656</v>
      </c>
      <c r="D107" s="93"/>
      <c r="E107" s="93"/>
      <c r="F107" s="93"/>
      <c r="G107" s="93"/>
      <c r="H107" s="93"/>
      <c r="I107" s="93"/>
      <c r="J107" s="93"/>
      <c r="K107" s="93"/>
      <c r="L107" s="93"/>
      <c r="M107" s="93"/>
      <c r="N107" s="93"/>
      <c r="O107" s="93"/>
      <c r="P107" s="912"/>
      <c r="Q107" s="912"/>
      <c r="R107" s="912"/>
      <c r="S107" s="912"/>
      <c r="T107" s="912"/>
      <c r="U107" s="912"/>
      <c r="V107" s="912"/>
      <c r="W107" s="912"/>
      <c r="X107" s="912"/>
      <c r="Y107" s="912"/>
      <c r="Z107" s="912"/>
      <c r="AA107" s="912"/>
      <c r="AB107" s="912"/>
      <c r="AC107" s="912"/>
      <c r="AD107" s="912"/>
      <c r="AE107" s="912"/>
      <c r="AF107" s="912"/>
      <c r="AG107" s="912"/>
      <c r="AH107" s="912"/>
      <c r="AI107" s="912"/>
      <c r="AJ107" s="912"/>
      <c r="AK107" s="912"/>
      <c r="AL107" s="912"/>
      <c r="AM107" s="912"/>
      <c r="AN107" s="912"/>
      <c r="AO107" s="912"/>
      <c r="AP107" s="912"/>
      <c r="AQ107" s="912"/>
      <c r="AR107" s="912"/>
      <c r="AS107" s="912"/>
      <c r="AT107" s="913"/>
      <c r="AU107" s="913"/>
      <c r="AV107" s="913"/>
      <c r="AW107" s="913"/>
      <c r="AX107" s="913"/>
      <c r="AY107" s="913"/>
      <c r="AZ107" s="94"/>
      <c r="BA107" s="95"/>
      <c r="BB107" s="95"/>
      <c r="BC107" s="95"/>
      <c r="BD107" s="95"/>
      <c r="BE107" s="96"/>
    </row>
    <row r="108" spans="1:59" ht="15.75" customHeight="1" x14ac:dyDescent="0.2">
      <c r="A108" s="102" t="s">
        <v>701</v>
      </c>
      <c r="B108" s="435" t="s">
        <v>19</v>
      </c>
      <c r="C108" s="677" t="s">
        <v>762</v>
      </c>
      <c r="D108" s="521"/>
      <c r="E108" s="522" t="str">
        <f t="shared" ref="E108:E109" si="169">IF(D108*15=0,"",D108*15)</f>
        <v/>
      </c>
      <c r="F108" s="523"/>
      <c r="G108" s="522" t="str">
        <f t="shared" ref="G108:G109" si="170">IF(F108*15=0,"",F108*15)</f>
        <v/>
      </c>
      <c r="H108" s="523"/>
      <c r="I108" s="524"/>
      <c r="J108" s="661"/>
      <c r="K108" s="662"/>
      <c r="L108" s="663">
        <v>2</v>
      </c>
      <c r="M108" s="662">
        <v>28</v>
      </c>
      <c r="N108" s="663">
        <v>3</v>
      </c>
      <c r="O108" s="664" t="s">
        <v>352</v>
      </c>
      <c r="P108" s="661"/>
      <c r="Q108" s="662"/>
      <c r="R108" s="663">
        <v>2</v>
      </c>
      <c r="S108" s="662">
        <v>28</v>
      </c>
      <c r="T108" s="663">
        <v>3</v>
      </c>
      <c r="U108" s="664" t="s">
        <v>352</v>
      </c>
      <c r="V108" s="661"/>
      <c r="W108" s="662"/>
      <c r="X108" s="663">
        <v>2</v>
      </c>
      <c r="Y108" s="662">
        <v>28</v>
      </c>
      <c r="Z108" s="663">
        <v>3</v>
      </c>
      <c r="AA108" s="664" t="s">
        <v>352</v>
      </c>
      <c r="AB108" s="661"/>
      <c r="AC108" s="662"/>
      <c r="AD108" s="663">
        <v>2</v>
      </c>
      <c r="AE108" s="662">
        <v>28</v>
      </c>
      <c r="AF108" s="663">
        <v>3</v>
      </c>
      <c r="AG108" s="664" t="s">
        <v>352</v>
      </c>
      <c r="AH108" s="661"/>
      <c r="AI108" s="662"/>
      <c r="AJ108" s="663">
        <v>2</v>
      </c>
      <c r="AK108" s="662">
        <v>28</v>
      </c>
      <c r="AL108" s="663">
        <v>3</v>
      </c>
      <c r="AM108" s="664" t="s">
        <v>352</v>
      </c>
      <c r="AN108" s="661"/>
      <c r="AO108" s="662"/>
      <c r="AP108" s="663">
        <v>2</v>
      </c>
      <c r="AQ108" s="662">
        <v>28</v>
      </c>
      <c r="AR108" s="663">
        <v>3</v>
      </c>
      <c r="AS108" s="664" t="s">
        <v>352</v>
      </c>
      <c r="AT108" s="519"/>
      <c r="AU108" s="436"/>
      <c r="AV108" s="437"/>
      <c r="AW108" s="436"/>
      <c r="AX108" s="437"/>
      <c r="AY108" s="438"/>
      <c r="AZ108" s="441"/>
      <c r="BA108" s="442"/>
      <c r="BB108" s="443"/>
      <c r="BC108" s="440"/>
      <c r="BD108" s="444"/>
      <c r="BE108" s="506"/>
      <c r="BF108" s="502" t="s">
        <v>827</v>
      </c>
      <c r="BG108" s="502" t="s">
        <v>828</v>
      </c>
    </row>
    <row r="109" spans="1:59" ht="15.75" customHeight="1" x14ac:dyDescent="0.2">
      <c r="A109" s="102" t="s">
        <v>702</v>
      </c>
      <c r="B109" s="435" t="s">
        <v>19</v>
      </c>
      <c r="C109" s="660" t="s">
        <v>763</v>
      </c>
      <c r="D109" s="525"/>
      <c r="E109" s="526" t="str">
        <f t="shared" si="169"/>
        <v/>
      </c>
      <c r="F109" s="520"/>
      <c r="G109" s="526" t="str">
        <f t="shared" si="170"/>
        <v/>
      </c>
      <c r="H109" s="520"/>
      <c r="I109" s="527"/>
      <c r="J109" s="661"/>
      <c r="K109" s="662">
        <v>6</v>
      </c>
      <c r="L109" s="663">
        <v>2</v>
      </c>
      <c r="M109" s="662">
        <v>22</v>
      </c>
      <c r="N109" s="663">
        <v>3</v>
      </c>
      <c r="O109" s="664" t="s">
        <v>353</v>
      </c>
      <c r="P109" s="663"/>
      <c r="Q109" s="662">
        <v>6</v>
      </c>
      <c r="R109" s="663">
        <v>2</v>
      </c>
      <c r="S109" s="662">
        <v>22</v>
      </c>
      <c r="T109" s="663">
        <v>3</v>
      </c>
      <c r="U109" s="671" t="s">
        <v>353</v>
      </c>
      <c r="V109" s="661"/>
      <c r="W109" s="662">
        <v>6</v>
      </c>
      <c r="X109" s="663">
        <v>2</v>
      </c>
      <c r="Y109" s="662">
        <v>22</v>
      </c>
      <c r="Z109" s="663">
        <v>3</v>
      </c>
      <c r="AA109" s="672" t="s">
        <v>353</v>
      </c>
      <c r="AB109" s="663"/>
      <c r="AC109" s="662">
        <v>6</v>
      </c>
      <c r="AD109" s="673">
        <v>2</v>
      </c>
      <c r="AE109" s="662">
        <v>22</v>
      </c>
      <c r="AF109" s="673">
        <v>3</v>
      </c>
      <c r="AG109" s="671" t="s">
        <v>353</v>
      </c>
      <c r="AH109" s="661"/>
      <c r="AI109" s="662">
        <v>6</v>
      </c>
      <c r="AJ109" s="663">
        <v>2</v>
      </c>
      <c r="AK109" s="662">
        <v>22</v>
      </c>
      <c r="AL109" s="663">
        <v>3</v>
      </c>
      <c r="AM109" s="664" t="s">
        <v>353</v>
      </c>
      <c r="AN109" s="661"/>
      <c r="AO109" s="662">
        <v>6</v>
      </c>
      <c r="AP109" s="674">
        <v>2</v>
      </c>
      <c r="AQ109" s="662">
        <v>22</v>
      </c>
      <c r="AR109" s="674">
        <v>3</v>
      </c>
      <c r="AS109" s="675" t="s">
        <v>353</v>
      </c>
      <c r="AT109" s="519"/>
      <c r="AU109" s="436"/>
      <c r="AV109" s="437"/>
      <c r="AW109" s="436"/>
      <c r="AX109" s="437"/>
      <c r="AY109" s="446"/>
      <c r="AZ109" s="441"/>
      <c r="BA109" s="442"/>
      <c r="BB109" s="443"/>
      <c r="BC109" s="440"/>
      <c r="BD109" s="444"/>
      <c r="BE109" s="506"/>
      <c r="BF109" s="502" t="s">
        <v>829</v>
      </c>
      <c r="BG109" s="502" t="s">
        <v>830</v>
      </c>
    </row>
    <row r="110" spans="1:59" ht="15.75" customHeight="1" x14ac:dyDescent="0.2">
      <c r="A110" s="102" t="s">
        <v>703</v>
      </c>
      <c r="B110" s="435" t="s">
        <v>19</v>
      </c>
      <c r="C110" s="660" t="s">
        <v>764</v>
      </c>
      <c r="D110" s="528"/>
      <c r="E110" s="529" t="str">
        <f>IF(D110*14=0,"",D110*14)</f>
        <v/>
      </c>
      <c r="F110" s="530"/>
      <c r="G110" s="529" t="str">
        <f>IF(F110*14=0,"",F110*14)</f>
        <v/>
      </c>
      <c r="H110" s="530"/>
      <c r="I110" s="531"/>
      <c r="J110" s="661"/>
      <c r="K110" s="662">
        <v>6</v>
      </c>
      <c r="L110" s="663">
        <v>2</v>
      </c>
      <c r="M110" s="662">
        <v>22</v>
      </c>
      <c r="N110" s="663">
        <v>3</v>
      </c>
      <c r="O110" s="664" t="s">
        <v>353</v>
      </c>
      <c r="P110" s="663"/>
      <c r="Q110" s="662">
        <v>6</v>
      </c>
      <c r="R110" s="663">
        <v>2</v>
      </c>
      <c r="S110" s="662">
        <v>22</v>
      </c>
      <c r="T110" s="663">
        <v>3</v>
      </c>
      <c r="U110" s="671" t="s">
        <v>353</v>
      </c>
      <c r="V110" s="661"/>
      <c r="W110" s="662">
        <v>6</v>
      </c>
      <c r="X110" s="663">
        <v>2</v>
      </c>
      <c r="Y110" s="662">
        <v>22</v>
      </c>
      <c r="Z110" s="663">
        <v>3</v>
      </c>
      <c r="AA110" s="672" t="s">
        <v>353</v>
      </c>
      <c r="AB110" s="663"/>
      <c r="AC110" s="662">
        <v>6</v>
      </c>
      <c r="AD110" s="663">
        <v>2</v>
      </c>
      <c r="AE110" s="662">
        <v>22</v>
      </c>
      <c r="AF110" s="663">
        <v>3</v>
      </c>
      <c r="AG110" s="671" t="s">
        <v>353</v>
      </c>
      <c r="AH110" s="661"/>
      <c r="AI110" s="662">
        <v>6</v>
      </c>
      <c r="AJ110" s="663">
        <v>2</v>
      </c>
      <c r="AK110" s="662">
        <v>22</v>
      </c>
      <c r="AL110" s="663">
        <v>3</v>
      </c>
      <c r="AM110" s="664" t="s">
        <v>353</v>
      </c>
      <c r="AN110" s="661"/>
      <c r="AO110" s="662">
        <v>6</v>
      </c>
      <c r="AP110" s="674">
        <v>2</v>
      </c>
      <c r="AQ110" s="662">
        <v>22</v>
      </c>
      <c r="AR110" s="674">
        <v>3</v>
      </c>
      <c r="AS110" s="668" t="s">
        <v>353</v>
      </c>
      <c r="AT110" s="519"/>
      <c r="AU110" s="436"/>
      <c r="AV110" s="437"/>
      <c r="AW110" s="436"/>
      <c r="AX110" s="437"/>
      <c r="AY110" s="446"/>
      <c r="AZ110" s="441"/>
      <c r="BA110" s="442"/>
      <c r="BB110" s="443"/>
      <c r="BC110" s="440"/>
      <c r="BD110" s="444"/>
      <c r="BE110" s="506"/>
      <c r="BF110" s="502" t="s">
        <v>829</v>
      </c>
      <c r="BG110" s="502" t="s">
        <v>831</v>
      </c>
    </row>
    <row r="111" spans="1:59" ht="15.75" customHeight="1" x14ac:dyDescent="0.2">
      <c r="A111" s="102" t="s">
        <v>704</v>
      </c>
      <c r="B111" s="448" t="s">
        <v>19</v>
      </c>
      <c r="C111" s="660" t="s">
        <v>765</v>
      </c>
      <c r="D111" s="528"/>
      <c r="E111" s="529"/>
      <c r="F111" s="530"/>
      <c r="G111" s="529"/>
      <c r="H111" s="530"/>
      <c r="I111" s="531"/>
      <c r="J111" s="661"/>
      <c r="K111" s="662">
        <v>6</v>
      </c>
      <c r="L111" s="663">
        <v>2</v>
      </c>
      <c r="M111" s="662">
        <v>22</v>
      </c>
      <c r="N111" s="663">
        <v>3</v>
      </c>
      <c r="O111" s="664" t="s">
        <v>353</v>
      </c>
      <c r="P111" s="663"/>
      <c r="Q111" s="662">
        <v>6</v>
      </c>
      <c r="R111" s="663">
        <v>2</v>
      </c>
      <c r="S111" s="662">
        <v>22</v>
      </c>
      <c r="T111" s="663">
        <v>3</v>
      </c>
      <c r="U111" s="671" t="s">
        <v>353</v>
      </c>
      <c r="V111" s="661"/>
      <c r="W111" s="662">
        <v>6</v>
      </c>
      <c r="X111" s="663">
        <v>2</v>
      </c>
      <c r="Y111" s="662">
        <v>22</v>
      </c>
      <c r="Z111" s="663">
        <v>3</v>
      </c>
      <c r="AA111" s="672" t="s">
        <v>353</v>
      </c>
      <c r="AB111" s="663"/>
      <c r="AC111" s="662">
        <v>6</v>
      </c>
      <c r="AD111" s="663">
        <v>2</v>
      </c>
      <c r="AE111" s="662">
        <v>22</v>
      </c>
      <c r="AF111" s="663">
        <v>3</v>
      </c>
      <c r="AG111" s="671" t="s">
        <v>353</v>
      </c>
      <c r="AH111" s="661"/>
      <c r="AI111" s="662">
        <v>6</v>
      </c>
      <c r="AJ111" s="663">
        <v>2</v>
      </c>
      <c r="AK111" s="662">
        <v>22</v>
      </c>
      <c r="AL111" s="663">
        <v>3</v>
      </c>
      <c r="AM111" s="664" t="s">
        <v>353</v>
      </c>
      <c r="AN111" s="663"/>
      <c r="AO111" s="662">
        <v>6</v>
      </c>
      <c r="AP111" s="663">
        <v>2</v>
      </c>
      <c r="AQ111" s="662">
        <v>22</v>
      </c>
      <c r="AR111" s="663">
        <v>3</v>
      </c>
      <c r="AS111" s="672" t="s">
        <v>353</v>
      </c>
      <c r="AT111" s="519"/>
      <c r="AU111" s="436"/>
      <c r="AV111" s="437"/>
      <c r="AW111" s="436"/>
      <c r="AX111" s="437"/>
      <c r="AY111" s="446"/>
      <c r="AZ111" s="450"/>
      <c r="BA111" s="451"/>
      <c r="BB111" s="452"/>
      <c r="BC111" s="436"/>
      <c r="BD111" s="453"/>
      <c r="BE111" s="506"/>
      <c r="BF111" s="502" t="s">
        <v>829</v>
      </c>
      <c r="BG111" s="502" t="s">
        <v>832</v>
      </c>
    </row>
    <row r="112" spans="1:59" ht="15.75" customHeight="1" x14ac:dyDescent="0.2">
      <c r="A112" s="102" t="s">
        <v>705</v>
      </c>
      <c r="B112" s="435" t="s">
        <v>19</v>
      </c>
      <c r="C112" s="660" t="s">
        <v>766</v>
      </c>
      <c r="D112" s="528"/>
      <c r="E112" s="529" t="str">
        <f>IF(D112*14=0,"",D112*14)</f>
        <v/>
      </c>
      <c r="F112" s="530"/>
      <c r="G112" s="529" t="str">
        <f>IF(F112*14=0,"",F112*14)</f>
        <v/>
      </c>
      <c r="H112" s="530"/>
      <c r="I112" s="531"/>
      <c r="J112" s="661"/>
      <c r="K112" s="662">
        <v>6</v>
      </c>
      <c r="L112" s="663">
        <v>2</v>
      </c>
      <c r="M112" s="662">
        <v>22</v>
      </c>
      <c r="N112" s="663">
        <v>3</v>
      </c>
      <c r="O112" s="664" t="s">
        <v>353</v>
      </c>
      <c r="P112" s="663"/>
      <c r="Q112" s="662">
        <v>6</v>
      </c>
      <c r="R112" s="663">
        <v>2</v>
      </c>
      <c r="S112" s="662">
        <v>22</v>
      </c>
      <c r="T112" s="663">
        <v>3</v>
      </c>
      <c r="U112" s="671" t="s">
        <v>353</v>
      </c>
      <c r="V112" s="661"/>
      <c r="W112" s="662">
        <v>6</v>
      </c>
      <c r="X112" s="663">
        <v>2</v>
      </c>
      <c r="Y112" s="662">
        <v>22</v>
      </c>
      <c r="Z112" s="663">
        <v>3</v>
      </c>
      <c r="AA112" s="672" t="s">
        <v>353</v>
      </c>
      <c r="AB112" s="663"/>
      <c r="AC112" s="662">
        <v>6</v>
      </c>
      <c r="AD112" s="663">
        <v>2</v>
      </c>
      <c r="AE112" s="662">
        <v>22</v>
      </c>
      <c r="AF112" s="663">
        <v>3</v>
      </c>
      <c r="AG112" s="671" t="s">
        <v>353</v>
      </c>
      <c r="AH112" s="661"/>
      <c r="AI112" s="662">
        <v>6</v>
      </c>
      <c r="AJ112" s="663">
        <v>2</v>
      </c>
      <c r="AK112" s="662">
        <v>22</v>
      </c>
      <c r="AL112" s="663">
        <v>3</v>
      </c>
      <c r="AM112" s="664" t="s">
        <v>353</v>
      </c>
      <c r="AN112" s="661"/>
      <c r="AO112" s="662">
        <v>6</v>
      </c>
      <c r="AP112" s="674">
        <v>2</v>
      </c>
      <c r="AQ112" s="662">
        <v>22</v>
      </c>
      <c r="AR112" s="674">
        <v>3</v>
      </c>
      <c r="AS112" s="668" t="s">
        <v>353</v>
      </c>
      <c r="AT112" s="519"/>
      <c r="AU112" s="436"/>
      <c r="AV112" s="437"/>
      <c r="AW112" s="436"/>
      <c r="AX112" s="437"/>
      <c r="AY112" s="438"/>
      <c r="AZ112" s="441"/>
      <c r="BA112" s="442"/>
      <c r="BB112" s="443"/>
      <c r="BC112" s="440"/>
      <c r="BD112" s="444"/>
      <c r="BE112" s="506"/>
      <c r="BF112" s="502" t="s">
        <v>829</v>
      </c>
      <c r="BG112" s="502" t="s">
        <v>833</v>
      </c>
    </row>
    <row r="113" spans="1:59" ht="15.75" customHeight="1" x14ac:dyDescent="0.2">
      <c r="A113" s="102" t="s">
        <v>706</v>
      </c>
      <c r="B113" s="435" t="s">
        <v>19</v>
      </c>
      <c r="C113" s="660" t="s">
        <v>767</v>
      </c>
      <c r="D113" s="525"/>
      <c r="E113" s="526" t="str">
        <f t="shared" ref="E113:E115" si="171">IF(D113*15=0,"",D113*15)</f>
        <v/>
      </c>
      <c r="F113" s="520"/>
      <c r="G113" s="526" t="str">
        <f t="shared" ref="G113:G115" si="172">IF(F113*15=0,"",F113*15)</f>
        <v/>
      </c>
      <c r="H113" s="520"/>
      <c r="I113" s="527"/>
      <c r="J113" s="661"/>
      <c r="K113" s="662"/>
      <c r="L113" s="663">
        <v>2</v>
      </c>
      <c r="M113" s="662">
        <v>28</v>
      </c>
      <c r="N113" s="663">
        <v>3</v>
      </c>
      <c r="O113" s="664" t="s">
        <v>352</v>
      </c>
      <c r="P113" s="663"/>
      <c r="Q113" s="662"/>
      <c r="R113" s="663"/>
      <c r="S113" s="662"/>
      <c r="T113" s="663"/>
      <c r="U113" s="671"/>
      <c r="V113" s="661"/>
      <c r="W113" s="662"/>
      <c r="X113" s="663">
        <v>2</v>
      </c>
      <c r="Y113" s="662">
        <v>28</v>
      </c>
      <c r="Z113" s="663">
        <v>3</v>
      </c>
      <c r="AA113" s="664" t="s">
        <v>352</v>
      </c>
      <c r="AB113" s="663"/>
      <c r="AC113" s="662"/>
      <c r="AD113" s="663"/>
      <c r="AE113" s="662"/>
      <c r="AF113" s="663"/>
      <c r="AG113" s="672"/>
      <c r="AH113" s="661"/>
      <c r="AI113" s="662"/>
      <c r="AJ113" s="663">
        <v>2</v>
      </c>
      <c r="AK113" s="662">
        <v>28</v>
      </c>
      <c r="AL113" s="663">
        <v>3</v>
      </c>
      <c r="AM113" s="664" t="s">
        <v>352</v>
      </c>
      <c r="AN113" s="663"/>
      <c r="AO113" s="662"/>
      <c r="AP113" s="674"/>
      <c r="AQ113" s="662"/>
      <c r="AR113" s="674"/>
      <c r="AS113" s="668"/>
      <c r="AT113" s="519"/>
      <c r="AU113" s="436"/>
      <c r="AV113" s="437"/>
      <c r="AW113" s="436"/>
      <c r="AX113" s="437"/>
      <c r="AY113" s="438"/>
      <c r="AZ113" s="441"/>
      <c r="BA113" s="440"/>
      <c r="BB113" s="443"/>
      <c r="BC113" s="440"/>
      <c r="BD113" s="444"/>
      <c r="BE113" s="506"/>
      <c r="BF113" s="502" t="s">
        <v>834</v>
      </c>
      <c r="BG113" s="502" t="s">
        <v>835</v>
      </c>
    </row>
    <row r="114" spans="1:59" ht="15.75" customHeight="1" x14ac:dyDescent="0.2">
      <c r="A114" s="102" t="s">
        <v>707</v>
      </c>
      <c r="B114" s="435" t="s">
        <v>19</v>
      </c>
      <c r="C114" s="660" t="s">
        <v>768</v>
      </c>
      <c r="D114" s="525"/>
      <c r="E114" s="526" t="str">
        <f t="shared" si="171"/>
        <v/>
      </c>
      <c r="F114" s="520"/>
      <c r="G114" s="526" t="str">
        <f t="shared" si="172"/>
        <v/>
      </c>
      <c r="H114" s="520"/>
      <c r="I114" s="527"/>
      <c r="J114" s="661"/>
      <c r="K114" s="662"/>
      <c r="L114" s="663"/>
      <c r="M114" s="662"/>
      <c r="N114" s="663"/>
      <c r="O114" s="664"/>
      <c r="P114" s="663"/>
      <c r="Q114" s="662"/>
      <c r="R114" s="663">
        <v>2</v>
      </c>
      <c r="S114" s="662">
        <v>28</v>
      </c>
      <c r="T114" s="663">
        <v>3</v>
      </c>
      <c r="U114" s="671" t="s">
        <v>352</v>
      </c>
      <c r="V114" s="661"/>
      <c r="W114" s="662"/>
      <c r="X114" s="663"/>
      <c r="Y114" s="662"/>
      <c r="Z114" s="663"/>
      <c r="AA114" s="672"/>
      <c r="AB114" s="663"/>
      <c r="AC114" s="662"/>
      <c r="AD114" s="663">
        <v>2</v>
      </c>
      <c r="AE114" s="662">
        <v>28</v>
      </c>
      <c r="AF114" s="663">
        <v>3</v>
      </c>
      <c r="AG114" s="672" t="s">
        <v>352</v>
      </c>
      <c r="AH114" s="663"/>
      <c r="AI114" s="662"/>
      <c r="AJ114" s="663"/>
      <c r="AK114" s="662"/>
      <c r="AL114" s="663"/>
      <c r="AM114" s="672"/>
      <c r="AN114" s="663"/>
      <c r="AO114" s="662"/>
      <c r="AP114" s="663">
        <v>2</v>
      </c>
      <c r="AQ114" s="662">
        <v>28</v>
      </c>
      <c r="AR114" s="663">
        <v>3</v>
      </c>
      <c r="AS114" s="672" t="s">
        <v>352</v>
      </c>
      <c r="AT114" s="519"/>
      <c r="AU114" s="440"/>
      <c r="AV114" s="439"/>
      <c r="AW114" s="440"/>
      <c r="AX114" s="439"/>
      <c r="AY114" s="439"/>
      <c r="AZ114" s="441"/>
      <c r="BA114" s="442"/>
      <c r="BB114" s="443"/>
      <c r="BC114" s="440"/>
      <c r="BD114" s="444"/>
      <c r="BE114" s="506"/>
      <c r="BF114" s="502" t="s">
        <v>657</v>
      </c>
      <c r="BG114" s="502" t="s">
        <v>836</v>
      </c>
    </row>
    <row r="115" spans="1:59" ht="15.75" customHeight="1" thickBot="1" x14ac:dyDescent="0.25">
      <c r="A115" s="102" t="s">
        <v>708</v>
      </c>
      <c r="B115" s="435" t="s">
        <v>19</v>
      </c>
      <c r="C115" s="660" t="s">
        <v>769</v>
      </c>
      <c r="D115" s="525"/>
      <c r="E115" s="526" t="str">
        <f t="shared" si="171"/>
        <v/>
      </c>
      <c r="F115" s="520"/>
      <c r="G115" s="526" t="str">
        <f t="shared" si="172"/>
        <v/>
      </c>
      <c r="H115" s="520"/>
      <c r="I115" s="527"/>
      <c r="J115" s="661"/>
      <c r="K115" s="662"/>
      <c r="L115" s="663"/>
      <c r="M115" s="662"/>
      <c r="N115" s="663"/>
      <c r="O115" s="664"/>
      <c r="P115" s="663"/>
      <c r="Q115" s="662"/>
      <c r="R115" s="663"/>
      <c r="S115" s="662"/>
      <c r="T115" s="663"/>
      <c r="U115" s="671"/>
      <c r="V115" s="661"/>
      <c r="W115" s="662"/>
      <c r="X115" s="663">
        <v>2</v>
      </c>
      <c r="Y115" s="662">
        <v>28</v>
      </c>
      <c r="Z115" s="663">
        <v>3</v>
      </c>
      <c r="AA115" s="672" t="s">
        <v>352</v>
      </c>
      <c r="AB115" s="663"/>
      <c r="AC115" s="662"/>
      <c r="AD115" s="663"/>
      <c r="AE115" s="662"/>
      <c r="AF115" s="663"/>
      <c r="AG115" s="672"/>
      <c r="AH115" s="663"/>
      <c r="AI115" s="662"/>
      <c r="AJ115" s="663">
        <v>2</v>
      </c>
      <c r="AK115" s="662">
        <v>28</v>
      </c>
      <c r="AL115" s="663">
        <v>3</v>
      </c>
      <c r="AM115" s="672" t="s">
        <v>352</v>
      </c>
      <c r="AN115" s="663"/>
      <c r="AO115" s="662"/>
      <c r="AP115" s="663"/>
      <c r="AQ115" s="662"/>
      <c r="AR115" s="663"/>
      <c r="AS115" s="672"/>
      <c r="AT115" s="519"/>
      <c r="AU115" s="440"/>
      <c r="AV115" s="439"/>
      <c r="AW115" s="440"/>
      <c r="AX115" s="439"/>
      <c r="AY115" s="439"/>
      <c r="AZ115" s="441"/>
      <c r="BA115" s="442"/>
      <c r="BB115" s="443"/>
      <c r="BC115" s="440"/>
      <c r="BD115" s="444"/>
      <c r="BE115" s="506"/>
      <c r="BF115" s="502" t="s">
        <v>657</v>
      </c>
      <c r="BG115" s="758" t="s">
        <v>836</v>
      </c>
    </row>
    <row r="116" spans="1:59" ht="15.75" customHeight="1" x14ac:dyDescent="0.2">
      <c r="A116" s="102" t="s">
        <v>709</v>
      </c>
      <c r="B116" s="435" t="s">
        <v>19</v>
      </c>
      <c r="C116" s="678" t="s">
        <v>770</v>
      </c>
      <c r="D116" s="528"/>
      <c r="E116" s="529" t="str">
        <f>IF(D116*14=0,"",D116*14)</f>
        <v/>
      </c>
      <c r="F116" s="530"/>
      <c r="G116" s="529" t="str">
        <f>IF(F116*14=0,"",F116*14)</f>
        <v/>
      </c>
      <c r="H116" s="530"/>
      <c r="I116" s="531"/>
      <c r="J116" s="665"/>
      <c r="K116" s="666"/>
      <c r="L116" s="665"/>
      <c r="M116" s="666"/>
      <c r="N116" s="665"/>
      <c r="O116" s="667"/>
      <c r="P116" s="665"/>
      <c r="Q116" s="666"/>
      <c r="R116" s="665"/>
      <c r="S116" s="666"/>
      <c r="T116" s="665"/>
      <c r="U116" s="681"/>
      <c r="V116" s="680"/>
      <c r="W116" s="666"/>
      <c r="X116" s="665">
        <v>2</v>
      </c>
      <c r="Y116" s="666">
        <v>28</v>
      </c>
      <c r="Z116" s="665">
        <v>3</v>
      </c>
      <c r="AA116" s="754" t="s">
        <v>353</v>
      </c>
      <c r="AB116" s="665"/>
      <c r="AC116" s="666"/>
      <c r="AD116" s="665">
        <v>2</v>
      </c>
      <c r="AE116" s="666">
        <v>28</v>
      </c>
      <c r="AF116" s="665">
        <v>3</v>
      </c>
      <c r="AG116" s="686" t="s">
        <v>352</v>
      </c>
      <c r="AH116" s="665"/>
      <c r="AI116" s="666"/>
      <c r="AJ116" s="665">
        <v>2</v>
      </c>
      <c r="AK116" s="666">
        <v>28</v>
      </c>
      <c r="AL116" s="665">
        <v>3</v>
      </c>
      <c r="AM116" s="686" t="s">
        <v>352</v>
      </c>
      <c r="AN116" s="688"/>
      <c r="AO116" s="768"/>
      <c r="AP116" s="665">
        <v>2</v>
      </c>
      <c r="AQ116" s="666">
        <v>28</v>
      </c>
      <c r="AR116" s="665">
        <v>3</v>
      </c>
      <c r="AS116" s="754" t="s">
        <v>353</v>
      </c>
      <c r="AT116" s="519"/>
      <c r="AU116" s="440"/>
      <c r="AV116" s="439"/>
      <c r="AW116" s="440"/>
      <c r="AX116" s="439"/>
      <c r="AY116" s="439"/>
      <c r="AZ116" s="441"/>
      <c r="BA116" s="442"/>
      <c r="BB116" s="443"/>
      <c r="BC116" s="440"/>
      <c r="BD116" s="444"/>
      <c r="BE116" s="506"/>
      <c r="BF116" s="757" t="s">
        <v>657</v>
      </c>
      <c r="BG116" s="760" t="s">
        <v>837</v>
      </c>
    </row>
    <row r="117" spans="1:59" ht="15.75" customHeight="1" thickBot="1" x14ac:dyDescent="0.25">
      <c r="A117" s="102" t="s">
        <v>922</v>
      </c>
      <c r="B117" s="740" t="s">
        <v>19</v>
      </c>
      <c r="C117" s="678" t="s">
        <v>923</v>
      </c>
      <c r="D117" s="741"/>
      <c r="E117" s="742"/>
      <c r="F117" s="743"/>
      <c r="G117" s="742"/>
      <c r="H117" s="743"/>
      <c r="I117" s="744"/>
      <c r="J117" s="753"/>
      <c r="K117" s="762"/>
      <c r="L117" s="763"/>
      <c r="M117" s="762"/>
      <c r="N117" s="763"/>
      <c r="O117" s="764"/>
      <c r="P117" s="753"/>
      <c r="Q117" s="762"/>
      <c r="R117" s="765"/>
      <c r="S117" s="762"/>
      <c r="T117" s="765"/>
      <c r="U117" s="745"/>
      <c r="V117" s="753"/>
      <c r="W117" s="762"/>
      <c r="X117" s="763">
        <v>2</v>
      </c>
      <c r="Y117" s="762">
        <v>28</v>
      </c>
      <c r="Z117" s="763">
        <v>3</v>
      </c>
      <c r="AA117" s="764" t="s">
        <v>353</v>
      </c>
      <c r="AB117" s="745"/>
      <c r="AC117" s="762"/>
      <c r="AD117" s="763">
        <v>2</v>
      </c>
      <c r="AE117" s="766">
        <v>28</v>
      </c>
      <c r="AF117" s="745">
        <v>3</v>
      </c>
      <c r="AG117" s="746" t="s">
        <v>353</v>
      </c>
      <c r="AH117" s="745"/>
      <c r="AI117" s="762"/>
      <c r="AJ117" s="763">
        <v>2</v>
      </c>
      <c r="AK117" s="762">
        <v>28</v>
      </c>
      <c r="AL117" s="763">
        <v>3</v>
      </c>
      <c r="AM117" s="745" t="s">
        <v>353</v>
      </c>
      <c r="AN117" s="756"/>
      <c r="AO117" s="767"/>
      <c r="AP117" s="745">
        <v>2</v>
      </c>
      <c r="AQ117" s="762">
        <v>28</v>
      </c>
      <c r="AR117" s="763">
        <v>3</v>
      </c>
      <c r="AS117" s="755" t="s">
        <v>353</v>
      </c>
      <c r="AT117" s="747"/>
      <c r="AU117" s="742"/>
      <c r="AV117" s="747"/>
      <c r="AW117" s="742"/>
      <c r="AX117" s="747"/>
      <c r="AY117" s="747"/>
      <c r="AZ117" s="748"/>
      <c r="BA117" s="749"/>
      <c r="BB117" s="750"/>
      <c r="BC117" s="742"/>
      <c r="BD117" s="751"/>
      <c r="BE117" s="752"/>
      <c r="BF117" s="757" t="s">
        <v>657</v>
      </c>
      <c r="BG117" s="761" t="s">
        <v>837</v>
      </c>
    </row>
    <row r="118" spans="1:59" ht="15.75" customHeight="1" x14ac:dyDescent="0.2">
      <c r="A118" s="102" t="s">
        <v>710</v>
      </c>
      <c r="B118" s="435" t="s">
        <v>19</v>
      </c>
      <c r="C118" s="660" t="s">
        <v>771</v>
      </c>
      <c r="D118" s="528"/>
      <c r="E118" s="529" t="str">
        <f>IF(D118*14=0,"",D118*14)</f>
        <v/>
      </c>
      <c r="F118" s="530"/>
      <c r="G118" s="529" t="str">
        <f>IF(F118*14=0,"",F118*14)</f>
        <v/>
      </c>
      <c r="H118" s="530"/>
      <c r="I118" s="531"/>
      <c r="J118" s="661"/>
      <c r="K118" s="662"/>
      <c r="L118" s="663"/>
      <c r="M118" s="662"/>
      <c r="N118" s="663"/>
      <c r="O118" s="664"/>
      <c r="P118" s="663"/>
      <c r="Q118" s="662"/>
      <c r="R118" s="663"/>
      <c r="S118" s="662"/>
      <c r="T118" s="663"/>
      <c r="U118" s="671"/>
      <c r="V118" s="661"/>
      <c r="W118" s="662"/>
      <c r="X118" s="663"/>
      <c r="Y118" s="662"/>
      <c r="Z118" s="663"/>
      <c r="AA118" s="672"/>
      <c r="AB118" s="663"/>
      <c r="AC118" s="662"/>
      <c r="AD118" s="663">
        <v>2</v>
      </c>
      <c r="AE118" s="662">
        <v>28</v>
      </c>
      <c r="AF118" s="663">
        <v>3</v>
      </c>
      <c r="AG118" s="672" t="s">
        <v>353</v>
      </c>
      <c r="AH118" s="663"/>
      <c r="AI118" s="662"/>
      <c r="AJ118" s="663">
        <v>2</v>
      </c>
      <c r="AK118" s="662">
        <v>28</v>
      </c>
      <c r="AL118" s="663">
        <v>3</v>
      </c>
      <c r="AM118" s="664" t="s">
        <v>353</v>
      </c>
      <c r="AN118" s="661"/>
      <c r="AO118" s="662"/>
      <c r="AP118" s="674">
        <v>2</v>
      </c>
      <c r="AQ118" s="662">
        <v>28</v>
      </c>
      <c r="AR118" s="674">
        <v>3</v>
      </c>
      <c r="AS118" s="668" t="s">
        <v>353</v>
      </c>
      <c r="AT118" s="519"/>
      <c r="AU118" s="440"/>
      <c r="AV118" s="439"/>
      <c r="AW118" s="440"/>
      <c r="AX118" s="439"/>
      <c r="AY118" s="439"/>
      <c r="AZ118" s="441"/>
      <c r="BA118" s="442"/>
      <c r="BB118" s="443"/>
      <c r="BC118" s="440"/>
      <c r="BD118" s="444"/>
      <c r="BE118" s="506"/>
      <c r="BF118" s="502" t="s">
        <v>657</v>
      </c>
      <c r="BG118" s="759" t="s">
        <v>838</v>
      </c>
    </row>
    <row r="119" spans="1:59" ht="15.75" customHeight="1" x14ac:dyDescent="0.2">
      <c r="A119" s="102" t="s">
        <v>711</v>
      </c>
      <c r="B119" s="435" t="s">
        <v>19</v>
      </c>
      <c r="C119" s="660" t="s">
        <v>772</v>
      </c>
      <c r="D119" s="525"/>
      <c r="E119" s="526" t="str">
        <f t="shared" ref="E119:E121" si="173">IF(D119*15=0,"",D119*15)</f>
        <v/>
      </c>
      <c r="F119" s="520"/>
      <c r="G119" s="526" t="str">
        <f t="shared" ref="G119:G121" si="174">IF(F119*15=0,"",F119*15)</f>
        <v/>
      </c>
      <c r="H119" s="520"/>
      <c r="I119" s="527"/>
      <c r="J119" s="661"/>
      <c r="K119" s="662"/>
      <c r="L119" s="663"/>
      <c r="M119" s="662"/>
      <c r="N119" s="663"/>
      <c r="O119" s="664"/>
      <c r="P119" s="663"/>
      <c r="Q119" s="662"/>
      <c r="R119" s="663"/>
      <c r="S119" s="662"/>
      <c r="T119" s="663"/>
      <c r="U119" s="671"/>
      <c r="V119" s="661"/>
      <c r="W119" s="662"/>
      <c r="X119" s="663"/>
      <c r="Y119" s="662"/>
      <c r="Z119" s="663"/>
      <c r="AA119" s="672"/>
      <c r="AB119" s="663"/>
      <c r="AC119" s="662"/>
      <c r="AD119" s="663"/>
      <c r="AE119" s="662"/>
      <c r="AF119" s="663"/>
      <c r="AG119" s="672"/>
      <c r="AH119" s="663"/>
      <c r="AI119" s="662"/>
      <c r="AJ119" s="663">
        <v>2</v>
      </c>
      <c r="AK119" s="662">
        <v>28</v>
      </c>
      <c r="AL119" s="663">
        <v>3</v>
      </c>
      <c r="AM119" s="664" t="s">
        <v>353</v>
      </c>
      <c r="AN119" s="663"/>
      <c r="AO119" s="662"/>
      <c r="AP119" s="663">
        <v>2</v>
      </c>
      <c r="AQ119" s="662">
        <v>28</v>
      </c>
      <c r="AR119" s="663">
        <v>3</v>
      </c>
      <c r="AS119" s="664" t="s">
        <v>353</v>
      </c>
      <c r="AT119" s="519"/>
      <c r="AU119" s="440"/>
      <c r="AV119" s="439"/>
      <c r="AW119" s="440"/>
      <c r="AX119" s="439"/>
      <c r="AY119" s="439"/>
      <c r="AZ119" s="441"/>
      <c r="BA119" s="440"/>
      <c r="BB119" s="443"/>
      <c r="BC119" s="440"/>
      <c r="BD119" s="444"/>
      <c r="BE119" s="506"/>
      <c r="BF119" s="502" t="s">
        <v>657</v>
      </c>
      <c r="BG119" s="502" t="s">
        <v>838</v>
      </c>
    </row>
    <row r="120" spans="1:59" ht="15.75" customHeight="1" x14ac:dyDescent="0.2">
      <c r="A120" s="102" t="s">
        <v>712</v>
      </c>
      <c r="B120" s="435" t="s">
        <v>19</v>
      </c>
      <c r="C120" s="660" t="s">
        <v>773</v>
      </c>
      <c r="D120" s="525"/>
      <c r="E120" s="526" t="str">
        <f t="shared" si="173"/>
        <v/>
      </c>
      <c r="F120" s="520"/>
      <c r="G120" s="526" t="str">
        <f t="shared" si="174"/>
        <v/>
      </c>
      <c r="H120" s="520"/>
      <c r="I120" s="527"/>
      <c r="J120" s="680"/>
      <c r="K120" s="666"/>
      <c r="L120" s="665">
        <v>2</v>
      </c>
      <c r="M120" s="666">
        <v>28</v>
      </c>
      <c r="N120" s="665">
        <v>3</v>
      </c>
      <c r="O120" s="681" t="s">
        <v>353</v>
      </c>
      <c r="P120" s="683"/>
      <c r="Q120" s="662"/>
      <c r="R120" s="663"/>
      <c r="S120" s="662"/>
      <c r="T120" s="663"/>
      <c r="U120" s="671"/>
      <c r="V120" s="680"/>
      <c r="W120" s="666"/>
      <c r="X120" s="665">
        <v>2</v>
      </c>
      <c r="Y120" s="666">
        <v>28</v>
      </c>
      <c r="Z120" s="665">
        <v>3</v>
      </c>
      <c r="AA120" s="681" t="s">
        <v>353</v>
      </c>
      <c r="AB120" s="683"/>
      <c r="AC120" s="662"/>
      <c r="AD120" s="663"/>
      <c r="AE120" s="662"/>
      <c r="AF120" s="663"/>
      <c r="AG120" s="672"/>
      <c r="AH120" s="680"/>
      <c r="AI120" s="666"/>
      <c r="AJ120" s="665">
        <v>2</v>
      </c>
      <c r="AK120" s="666">
        <v>28</v>
      </c>
      <c r="AL120" s="665">
        <v>3</v>
      </c>
      <c r="AM120" s="681" t="s">
        <v>353</v>
      </c>
      <c r="AN120" s="661"/>
      <c r="AO120" s="662"/>
      <c r="AP120" s="663"/>
      <c r="AQ120" s="662"/>
      <c r="AR120" s="663"/>
      <c r="AS120" s="672"/>
      <c r="AT120" s="519"/>
      <c r="AU120" s="440"/>
      <c r="AV120" s="439"/>
      <c r="AW120" s="440"/>
      <c r="AX120" s="439"/>
      <c r="AY120" s="439"/>
      <c r="AZ120" s="441"/>
      <c r="BA120" s="442"/>
      <c r="BB120" s="443"/>
      <c r="BC120" s="440"/>
      <c r="BD120" s="444"/>
      <c r="BE120" s="445"/>
      <c r="BF120" s="502" t="s">
        <v>657</v>
      </c>
      <c r="BG120" s="502" t="s">
        <v>837</v>
      </c>
    </row>
    <row r="121" spans="1:59" ht="15.75" customHeight="1" x14ac:dyDescent="0.2">
      <c r="A121" s="102" t="s">
        <v>713</v>
      </c>
      <c r="B121" s="490" t="s">
        <v>19</v>
      </c>
      <c r="C121" s="660" t="s">
        <v>774</v>
      </c>
      <c r="D121" s="525"/>
      <c r="E121" s="526" t="str">
        <f t="shared" si="173"/>
        <v/>
      </c>
      <c r="F121" s="520"/>
      <c r="G121" s="526" t="str">
        <f t="shared" si="174"/>
        <v/>
      </c>
      <c r="H121" s="520"/>
      <c r="I121" s="527"/>
      <c r="J121" s="661"/>
      <c r="K121" s="662"/>
      <c r="L121" s="663"/>
      <c r="M121" s="662"/>
      <c r="N121" s="663"/>
      <c r="O121" s="664"/>
      <c r="P121" s="680"/>
      <c r="Q121" s="666"/>
      <c r="R121" s="665">
        <v>2</v>
      </c>
      <c r="S121" s="666">
        <v>28</v>
      </c>
      <c r="T121" s="665">
        <v>3</v>
      </c>
      <c r="U121" s="681" t="s">
        <v>353</v>
      </c>
      <c r="V121" s="661"/>
      <c r="W121" s="662"/>
      <c r="X121" s="663"/>
      <c r="Y121" s="662"/>
      <c r="Z121" s="663"/>
      <c r="AA121" s="672"/>
      <c r="AB121" s="680"/>
      <c r="AC121" s="666"/>
      <c r="AD121" s="665">
        <v>2</v>
      </c>
      <c r="AE121" s="666">
        <v>28</v>
      </c>
      <c r="AF121" s="665">
        <v>3</v>
      </c>
      <c r="AG121" s="681" t="s">
        <v>353</v>
      </c>
      <c r="AH121" s="687"/>
      <c r="AI121" s="662"/>
      <c r="AJ121" s="663"/>
      <c r="AK121" s="662"/>
      <c r="AL121" s="663"/>
      <c r="AM121" s="664"/>
      <c r="AN121" s="680"/>
      <c r="AO121" s="666"/>
      <c r="AP121" s="665">
        <v>2</v>
      </c>
      <c r="AQ121" s="666">
        <v>28</v>
      </c>
      <c r="AR121" s="665">
        <v>3</v>
      </c>
      <c r="AS121" s="689" t="s">
        <v>353</v>
      </c>
      <c r="AT121" s="519"/>
      <c r="AU121" s="440"/>
      <c r="AV121" s="439"/>
      <c r="AW121" s="440"/>
      <c r="AX121" s="439"/>
      <c r="AY121" s="439"/>
      <c r="AZ121" s="441"/>
      <c r="BA121" s="442"/>
      <c r="BB121" s="443"/>
      <c r="BC121" s="440"/>
      <c r="BD121" s="444"/>
      <c r="BE121" s="445"/>
      <c r="BF121" s="502" t="s">
        <v>657</v>
      </c>
      <c r="BG121" s="502" t="s">
        <v>837</v>
      </c>
    </row>
    <row r="122" spans="1:59" ht="15.75" customHeight="1" x14ac:dyDescent="0.2">
      <c r="A122" s="102" t="s">
        <v>714</v>
      </c>
      <c r="B122" s="435" t="s">
        <v>19</v>
      </c>
      <c r="C122" s="660" t="s">
        <v>775</v>
      </c>
      <c r="D122" s="528"/>
      <c r="E122" s="529" t="str">
        <f>IF(D122*14=0,"",D122*14)</f>
        <v/>
      </c>
      <c r="F122" s="530"/>
      <c r="G122" s="529" t="str">
        <f>IF(F122*14=0,"",F122*14)</f>
        <v/>
      </c>
      <c r="H122" s="530"/>
      <c r="I122" s="531"/>
      <c r="J122" s="661"/>
      <c r="K122" s="662"/>
      <c r="L122" s="663">
        <v>2</v>
      </c>
      <c r="M122" s="662">
        <v>28</v>
      </c>
      <c r="N122" s="663">
        <v>3</v>
      </c>
      <c r="O122" s="664" t="s">
        <v>353</v>
      </c>
      <c r="P122" s="663"/>
      <c r="Q122" s="662"/>
      <c r="R122" s="663"/>
      <c r="S122" s="662"/>
      <c r="T122" s="663"/>
      <c r="U122" s="671"/>
      <c r="V122" s="661"/>
      <c r="W122" s="662"/>
      <c r="X122" s="663">
        <v>2</v>
      </c>
      <c r="Y122" s="662">
        <v>28</v>
      </c>
      <c r="Z122" s="663">
        <v>3</v>
      </c>
      <c r="AA122" s="672" t="s">
        <v>353</v>
      </c>
      <c r="AB122" s="663"/>
      <c r="AC122" s="662"/>
      <c r="AD122" s="663"/>
      <c r="AE122" s="662"/>
      <c r="AF122" s="663"/>
      <c r="AG122" s="672"/>
      <c r="AH122" s="663"/>
      <c r="AI122" s="662"/>
      <c r="AJ122" s="663">
        <v>2</v>
      </c>
      <c r="AK122" s="662">
        <v>28</v>
      </c>
      <c r="AL122" s="663">
        <v>3</v>
      </c>
      <c r="AM122" s="664" t="s">
        <v>353</v>
      </c>
      <c r="AN122" s="661"/>
      <c r="AO122" s="662"/>
      <c r="AP122" s="663"/>
      <c r="AQ122" s="662"/>
      <c r="AR122" s="663"/>
      <c r="AS122" s="672"/>
      <c r="AT122" s="519"/>
      <c r="AU122" s="440"/>
      <c r="AV122" s="439"/>
      <c r="AW122" s="440"/>
      <c r="AX122" s="439"/>
      <c r="AY122" s="439"/>
      <c r="AZ122" s="441"/>
      <c r="BA122" s="442"/>
      <c r="BB122" s="443"/>
      <c r="BC122" s="440"/>
      <c r="BD122" s="444"/>
      <c r="BE122" s="445"/>
      <c r="BF122" s="502" t="s">
        <v>657</v>
      </c>
      <c r="BG122" s="502" t="s">
        <v>839</v>
      </c>
    </row>
    <row r="123" spans="1:59" ht="15.75" customHeight="1" x14ac:dyDescent="0.2">
      <c r="A123" s="102" t="s">
        <v>715</v>
      </c>
      <c r="B123" s="435" t="s">
        <v>19</v>
      </c>
      <c r="C123" s="660" t="s">
        <v>776</v>
      </c>
      <c r="D123" s="528"/>
      <c r="E123" s="529" t="str">
        <f>IF(D123*14=0,"",D123*14)</f>
        <v/>
      </c>
      <c r="F123" s="530"/>
      <c r="G123" s="529" t="str">
        <f>IF(F123*14=0,"",F123*14)</f>
        <v/>
      </c>
      <c r="H123" s="530"/>
      <c r="I123" s="531"/>
      <c r="J123" s="661"/>
      <c r="K123" s="662"/>
      <c r="L123" s="663"/>
      <c r="M123" s="662"/>
      <c r="N123" s="663"/>
      <c r="O123" s="664"/>
      <c r="P123" s="663"/>
      <c r="Q123" s="662"/>
      <c r="R123" s="663">
        <v>2</v>
      </c>
      <c r="S123" s="662">
        <v>28</v>
      </c>
      <c r="T123" s="663">
        <v>3</v>
      </c>
      <c r="U123" s="671" t="s">
        <v>353</v>
      </c>
      <c r="V123" s="661"/>
      <c r="W123" s="662"/>
      <c r="X123" s="663"/>
      <c r="Y123" s="662"/>
      <c r="Z123" s="663"/>
      <c r="AA123" s="672"/>
      <c r="AB123" s="663"/>
      <c r="AC123" s="662"/>
      <c r="AD123" s="663">
        <v>2</v>
      </c>
      <c r="AE123" s="662">
        <v>28</v>
      </c>
      <c r="AF123" s="663">
        <v>3</v>
      </c>
      <c r="AG123" s="672" t="s">
        <v>353</v>
      </c>
      <c r="AH123" s="663"/>
      <c r="AI123" s="662"/>
      <c r="AJ123" s="663"/>
      <c r="AK123" s="662"/>
      <c r="AL123" s="663"/>
      <c r="AM123" s="664"/>
      <c r="AN123" s="661"/>
      <c r="AO123" s="662"/>
      <c r="AP123" s="663">
        <v>2</v>
      </c>
      <c r="AQ123" s="662">
        <v>28</v>
      </c>
      <c r="AR123" s="663">
        <v>3</v>
      </c>
      <c r="AS123" s="668" t="s">
        <v>353</v>
      </c>
      <c r="AT123" s="519"/>
      <c r="AU123" s="440"/>
      <c r="AV123" s="439"/>
      <c r="AW123" s="440"/>
      <c r="AX123" s="439"/>
      <c r="AY123" s="439"/>
      <c r="AZ123" s="441"/>
      <c r="BA123" s="442"/>
      <c r="BB123" s="443"/>
      <c r="BC123" s="440"/>
      <c r="BD123" s="444"/>
      <c r="BE123" s="445"/>
      <c r="BF123" s="502" t="s">
        <v>657</v>
      </c>
      <c r="BG123" s="502" t="s">
        <v>839</v>
      </c>
    </row>
    <row r="124" spans="1:59" ht="15.75" customHeight="1" x14ac:dyDescent="0.2">
      <c r="A124" s="102" t="s">
        <v>716</v>
      </c>
      <c r="B124" s="466" t="s">
        <v>19</v>
      </c>
      <c r="C124" s="660" t="s">
        <v>777</v>
      </c>
      <c r="D124" s="525"/>
      <c r="E124" s="526" t="str">
        <f t="shared" ref="E124:E126" si="175">IF(D124*15=0,"",D124*15)</f>
        <v/>
      </c>
      <c r="F124" s="520"/>
      <c r="G124" s="526" t="str">
        <f t="shared" ref="G124:G126" si="176">IF(F124*15=0,"",F124*15)</f>
        <v/>
      </c>
      <c r="H124" s="520"/>
      <c r="I124" s="527"/>
      <c r="J124" s="661"/>
      <c r="K124" s="662"/>
      <c r="L124" s="663">
        <v>2</v>
      </c>
      <c r="M124" s="662">
        <v>28</v>
      </c>
      <c r="N124" s="663">
        <v>3</v>
      </c>
      <c r="O124" s="664" t="s">
        <v>353</v>
      </c>
      <c r="P124" s="663"/>
      <c r="Q124" s="662"/>
      <c r="R124" s="663"/>
      <c r="S124" s="662"/>
      <c r="T124" s="663"/>
      <c r="U124" s="671"/>
      <c r="V124" s="661"/>
      <c r="W124" s="662"/>
      <c r="X124" s="663">
        <v>2</v>
      </c>
      <c r="Y124" s="662">
        <v>28</v>
      </c>
      <c r="Z124" s="663">
        <v>3</v>
      </c>
      <c r="AA124" s="672" t="s">
        <v>353</v>
      </c>
      <c r="AB124" s="663"/>
      <c r="AC124" s="662"/>
      <c r="AD124" s="663"/>
      <c r="AE124" s="662"/>
      <c r="AF124" s="663"/>
      <c r="AG124" s="672"/>
      <c r="AH124" s="663"/>
      <c r="AI124" s="662"/>
      <c r="AJ124" s="663">
        <v>2</v>
      </c>
      <c r="AK124" s="662">
        <v>28</v>
      </c>
      <c r="AL124" s="663">
        <v>3</v>
      </c>
      <c r="AM124" s="664" t="s">
        <v>353</v>
      </c>
      <c r="AN124" s="661"/>
      <c r="AO124" s="662"/>
      <c r="AP124" s="674"/>
      <c r="AQ124" s="662"/>
      <c r="AR124" s="674"/>
      <c r="AS124" s="668"/>
      <c r="AT124" s="519"/>
      <c r="AU124" s="440"/>
      <c r="AV124" s="439"/>
      <c r="AW124" s="440"/>
      <c r="AX124" s="439"/>
      <c r="AY124" s="439"/>
      <c r="AZ124" s="441"/>
      <c r="BA124" s="440"/>
      <c r="BB124" s="443"/>
      <c r="BC124" s="440"/>
      <c r="BD124" s="444"/>
      <c r="BE124" s="455"/>
      <c r="BF124" s="502" t="s">
        <v>657</v>
      </c>
      <c r="BG124" s="502" t="s">
        <v>840</v>
      </c>
    </row>
    <row r="125" spans="1:59" ht="15.75" customHeight="1" x14ac:dyDescent="0.2">
      <c r="A125" s="102" t="s">
        <v>717</v>
      </c>
      <c r="B125" s="466" t="s">
        <v>19</v>
      </c>
      <c r="C125" s="660" t="s">
        <v>778</v>
      </c>
      <c r="D125" s="525"/>
      <c r="E125" s="526" t="str">
        <f t="shared" si="175"/>
        <v/>
      </c>
      <c r="F125" s="520"/>
      <c r="G125" s="526" t="str">
        <f t="shared" si="176"/>
        <v/>
      </c>
      <c r="H125" s="520"/>
      <c r="I125" s="527"/>
      <c r="J125" s="661"/>
      <c r="K125" s="662"/>
      <c r="L125" s="663"/>
      <c r="M125" s="662"/>
      <c r="N125" s="663"/>
      <c r="O125" s="664"/>
      <c r="P125" s="663"/>
      <c r="Q125" s="662"/>
      <c r="R125" s="663">
        <v>2</v>
      </c>
      <c r="S125" s="662">
        <v>28</v>
      </c>
      <c r="T125" s="663">
        <v>3</v>
      </c>
      <c r="U125" s="671" t="s">
        <v>353</v>
      </c>
      <c r="V125" s="661"/>
      <c r="W125" s="662"/>
      <c r="X125" s="663"/>
      <c r="Y125" s="662"/>
      <c r="Z125" s="663"/>
      <c r="AA125" s="672"/>
      <c r="AB125" s="663"/>
      <c r="AC125" s="662"/>
      <c r="AD125" s="663">
        <v>2</v>
      </c>
      <c r="AE125" s="662">
        <v>28</v>
      </c>
      <c r="AF125" s="663">
        <v>3</v>
      </c>
      <c r="AG125" s="672" t="s">
        <v>353</v>
      </c>
      <c r="AH125" s="663"/>
      <c r="AI125" s="662"/>
      <c r="AJ125" s="663"/>
      <c r="AK125" s="662"/>
      <c r="AL125" s="663"/>
      <c r="AM125" s="664"/>
      <c r="AN125" s="661"/>
      <c r="AO125" s="662"/>
      <c r="AP125" s="674">
        <v>2</v>
      </c>
      <c r="AQ125" s="662">
        <v>28</v>
      </c>
      <c r="AR125" s="674">
        <v>3</v>
      </c>
      <c r="AS125" s="668" t="s">
        <v>353</v>
      </c>
      <c r="AT125" s="519"/>
      <c r="AU125" s="440"/>
      <c r="AV125" s="439"/>
      <c r="AW125" s="440"/>
      <c r="AX125" s="439"/>
      <c r="AY125" s="439"/>
      <c r="AZ125" s="441"/>
      <c r="BA125" s="442"/>
      <c r="BB125" s="443"/>
      <c r="BC125" s="440"/>
      <c r="BD125" s="444"/>
      <c r="BE125" s="445"/>
      <c r="BF125" s="502" t="s">
        <v>657</v>
      </c>
      <c r="BG125" s="502" t="s">
        <v>840</v>
      </c>
    </row>
    <row r="126" spans="1:59" ht="15.75" customHeight="1" x14ac:dyDescent="0.2">
      <c r="A126" s="102" t="s">
        <v>718</v>
      </c>
      <c r="B126" s="435" t="s">
        <v>19</v>
      </c>
      <c r="C126" s="660" t="s">
        <v>779</v>
      </c>
      <c r="D126" s="525"/>
      <c r="E126" s="526" t="str">
        <f t="shared" si="175"/>
        <v/>
      </c>
      <c r="F126" s="520"/>
      <c r="G126" s="526" t="str">
        <f t="shared" si="176"/>
        <v/>
      </c>
      <c r="H126" s="520"/>
      <c r="I126" s="527"/>
      <c r="J126" s="661"/>
      <c r="K126" s="662"/>
      <c r="L126" s="663"/>
      <c r="M126" s="662"/>
      <c r="N126" s="663"/>
      <c r="O126" s="664"/>
      <c r="P126" s="663"/>
      <c r="Q126" s="662"/>
      <c r="R126" s="663">
        <v>2</v>
      </c>
      <c r="S126" s="662">
        <v>28</v>
      </c>
      <c r="T126" s="663">
        <v>3</v>
      </c>
      <c r="U126" s="671" t="s">
        <v>353</v>
      </c>
      <c r="V126" s="661"/>
      <c r="W126" s="662"/>
      <c r="X126" s="663"/>
      <c r="Y126" s="662"/>
      <c r="Z126" s="663"/>
      <c r="AA126" s="672"/>
      <c r="AB126" s="663"/>
      <c r="AC126" s="662"/>
      <c r="AD126" s="663">
        <v>2</v>
      </c>
      <c r="AE126" s="662">
        <v>28</v>
      </c>
      <c r="AF126" s="663">
        <v>3</v>
      </c>
      <c r="AG126" s="672" t="s">
        <v>353</v>
      </c>
      <c r="AH126" s="663"/>
      <c r="AI126" s="662"/>
      <c r="AJ126" s="663"/>
      <c r="AK126" s="662"/>
      <c r="AL126" s="663"/>
      <c r="AM126" s="664"/>
      <c r="AN126" s="661"/>
      <c r="AO126" s="662"/>
      <c r="AP126" s="674">
        <v>2</v>
      </c>
      <c r="AQ126" s="662">
        <v>28</v>
      </c>
      <c r="AR126" s="674">
        <v>3</v>
      </c>
      <c r="AS126" s="668" t="s">
        <v>353</v>
      </c>
      <c r="AT126" s="519"/>
      <c r="AU126" s="440"/>
      <c r="AV126" s="439"/>
      <c r="AW126" s="440"/>
      <c r="AX126" s="439"/>
      <c r="AY126" s="439"/>
      <c r="AZ126" s="441"/>
      <c r="BA126" s="442"/>
      <c r="BB126" s="443"/>
      <c r="BC126" s="440"/>
      <c r="BD126" s="444"/>
      <c r="BE126" s="445"/>
      <c r="BF126" s="502" t="s">
        <v>657</v>
      </c>
      <c r="BG126" s="502" t="s">
        <v>841</v>
      </c>
    </row>
    <row r="127" spans="1:59" ht="15.75" customHeight="1" x14ac:dyDescent="0.2">
      <c r="A127" s="102" t="s">
        <v>719</v>
      </c>
      <c r="B127" s="435" t="s">
        <v>19</v>
      </c>
      <c r="C127" s="660" t="s">
        <v>780</v>
      </c>
      <c r="D127" s="528"/>
      <c r="E127" s="529" t="str">
        <f>IF(D127*14=0,"",D127*14)</f>
        <v/>
      </c>
      <c r="F127" s="530"/>
      <c r="G127" s="529" t="str">
        <f>IF(F127*14=0,"",F127*14)</f>
        <v/>
      </c>
      <c r="H127" s="530"/>
      <c r="I127" s="531"/>
      <c r="J127" s="682"/>
      <c r="K127" s="662"/>
      <c r="L127" s="663">
        <v>2</v>
      </c>
      <c r="M127" s="662">
        <v>28</v>
      </c>
      <c r="N127" s="663">
        <v>3</v>
      </c>
      <c r="O127" s="671" t="s">
        <v>353</v>
      </c>
      <c r="P127" s="682"/>
      <c r="Q127" s="662"/>
      <c r="R127" s="663"/>
      <c r="S127" s="662"/>
      <c r="T127" s="663"/>
      <c r="U127" s="671"/>
      <c r="V127" s="682"/>
      <c r="W127" s="662"/>
      <c r="X127" s="663">
        <v>2</v>
      </c>
      <c r="Y127" s="662">
        <v>28</v>
      </c>
      <c r="Z127" s="663">
        <v>3</v>
      </c>
      <c r="AA127" s="671" t="s">
        <v>353</v>
      </c>
      <c r="AB127" s="682"/>
      <c r="AC127" s="662"/>
      <c r="AD127" s="663"/>
      <c r="AE127" s="662"/>
      <c r="AF127" s="663"/>
      <c r="AG127" s="672"/>
      <c r="AH127" s="663"/>
      <c r="AI127" s="662"/>
      <c r="AJ127" s="663">
        <v>2</v>
      </c>
      <c r="AK127" s="662">
        <v>28</v>
      </c>
      <c r="AL127" s="663">
        <v>3</v>
      </c>
      <c r="AM127" s="671" t="s">
        <v>353</v>
      </c>
      <c r="AN127" s="661"/>
      <c r="AO127" s="662"/>
      <c r="AP127" s="674"/>
      <c r="AQ127" s="662"/>
      <c r="AR127" s="674"/>
      <c r="AS127" s="668"/>
      <c r="AT127" s="519"/>
      <c r="AU127" s="440"/>
      <c r="AV127" s="439"/>
      <c r="AW127" s="440"/>
      <c r="AX127" s="439"/>
      <c r="AY127" s="439"/>
      <c r="AZ127" s="441"/>
      <c r="BA127" s="442"/>
      <c r="BB127" s="443"/>
      <c r="BC127" s="440"/>
      <c r="BD127" s="444"/>
      <c r="BE127" s="445"/>
      <c r="BF127" s="502" t="s">
        <v>657</v>
      </c>
      <c r="BG127" s="502" t="s">
        <v>841</v>
      </c>
    </row>
    <row r="128" spans="1:59" ht="15.75" customHeight="1" x14ac:dyDescent="0.2">
      <c r="A128" s="102" t="s">
        <v>720</v>
      </c>
      <c r="B128" s="435" t="s">
        <v>19</v>
      </c>
      <c r="C128" s="660" t="s">
        <v>781</v>
      </c>
      <c r="D128" s="528"/>
      <c r="E128" s="529" t="str">
        <f>IF(D128*14=0,"",D128*14)</f>
        <v/>
      </c>
      <c r="F128" s="530"/>
      <c r="G128" s="529" t="str">
        <f>IF(F128*14=0,"",F128*14)</f>
        <v/>
      </c>
      <c r="H128" s="530"/>
      <c r="I128" s="531"/>
      <c r="J128" s="661"/>
      <c r="K128" s="662"/>
      <c r="L128" s="663"/>
      <c r="M128" s="662"/>
      <c r="N128" s="663"/>
      <c r="O128" s="664"/>
      <c r="P128" s="663"/>
      <c r="Q128" s="662"/>
      <c r="R128" s="663">
        <v>2</v>
      </c>
      <c r="S128" s="662">
        <v>28</v>
      </c>
      <c r="T128" s="663">
        <v>3</v>
      </c>
      <c r="U128" s="672" t="s">
        <v>353</v>
      </c>
      <c r="V128" s="684"/>
      <c r="W128" s="685"/>
      <c r="X128" s="663">
        <v>2</v>
      </c>
      <c r="Y128" s="662">
        <v>28</v>
      </c>
      <c r="Z128" s="663">
        <v>3</v>
      </c>
      <c r="AA128" s="672" t="s">
        <v>353</v>
      </c>
      <c r="AB128" s="663"/>
      <c r="AC128" s="662"/>
      <c r="AD128" s="663">
        <v>2</v>
      </c>
      <c r="AE128" s="662">
        <v>28</v>
      </c>
      <c r="AF128" s="663">
        <v>3</v>
      </c>
      <c r="AG128" s="672" t="s">
        <v>353</v>
      </c>
      <c r="AH128" s="663"/>
      <c r="AI128" s="662"/>
      <c r="AJ128" s="663">
        <v>2</v>
      </c>
      <c r="AK128" s="662">
        <v>28</v>
      </c>
      <c r="AL128" s="663">
        <v>3</v>
      </c>
      <c r="AM128" s="664" t="s">
        <v>353</v>
      </c>
      <c r="AN128" s="661"/>
      <c r="AO128" s="662"/>
      <c r="AP128" s="674"/>
      <c r="AQ128" s="662"/>
      <c r="AR128" s="674"/>
      <c r="AS128" s="668"/>
      <c r="AT128" s="519"/>
      <c r="AU128" s="440"/>
      <c r="AV128" s="439"/>
      <c r="AW128" s="440"/>
      <c r="AX128" s="439"/>
      <c r="AY128" s="439"/>
      <c r="AZ128" s="441"/>
      <c r="BA128" s="442"/>
      <c r="BB128" s="443"/>
      <c r="BC128" s="440"/>
      <c r="BD128" s="444"/>
      <c r="BE128" s="445"/>
      <c r="BF128" s="502" t="s">
        <v>657</v>
      </c>
      <c r="BG128" s="502" t="s">
        <v>842</v>
      </c>
    </row>
    <row r="129" spans="1:59" ht="15.75" customHeight="1" x14ac:dyDescent="0.2">
      <c r="A129" s="102" t="s">
        <v>721</v>
      </c>
      <c r="B129" s="466" t="s">
        <v>19</v>
      </c>
      <c r="C129" s="660" t="s">
        <v>782</v>
      </c>
      <c r="D129" s="525"/>
      <c r="E129" s="526" t="str">
        <f t="shared" ref="E129:E131" si="177">IF(D129*15=0,"",D129*15)</f>
        <v/>
      </c>
      <c r="F129" s="520"/>
      <c r="G129" s="526" t="str">
        <f t="shared" ref="G129:G131" si="178">IF(F129*15=0,"",F129*15)</f>
        <v/>
      </c>
      <c r="H129" s="520"/>
      <c r="I129" s="527"/>
      <c r="J129" s="661"/>
      <c r="K129" s="662"/>
      <c r="L129" s="663"/>
      <c r="M129" s="662"/>
      <c r="N129" s="663"/>
      <c r="O129" s="664"/>
      <c r="P129" s="663"/>
      <c r="Q129" s="662"/>
      <c r="R129" s="663"/>
      <c r="S129" s="662"/>
      <c r="T129" s="663"/>
      <c r="U129" s="671"/>
      <c r="V129" s="661"/>
      <c r="W129" s="662"/>
      <c r="X129" s="663">
        <v>2</v>
      </c>
      <c r="Y129" s="662">
        <v>28</v>
      </c>
      <c r="Z129" s="663">
        <v>3</v>
      </c>
      <c r="AA129" s="672" t="s">
        <v>353</v>
      </c>
      <c r="AB129" s="663"/>
      <c r="AC129" s="662"/>
      <c r="AD129" s="663">
        <v>2</v>
      </c>
      <c r="AE129" s="662">
        <v>28</v>
      </c>
      <c r="AF129" s="663">
        <v>3</v>
      </c>
      <c r="AG129" s="672" t="s">
        <v>353</v>
      </c>
      <c r="AH129" s="663"/>
      <c r="AI129" s="662"/>
      <c r="AJ129" s="663">
        <v>2</v>
      </c>
      <c r="AK129" s="662">
        <v>28</v>
      </c>
      <c r="AL129" s="663">
        <v>3</v>
      </c>
      <c r="AM129" s="664" t="s">
        <v>353</v>
      </c>
      <c r="AN129" s="661"/>
      <c r="AO129" s="662"/>
      <c r="AP129" s="674">
        <v>2</v>
      </c>
      <c r="AQ129" s="662">
        <v>28</v>
      </c>
      <c r="AR129" s="674">
        <v>3</v>
      </c>
      <c r="AS129" s="668" t="s">
        <v>353</v>
      </c>
      <c r="AT129" s="519"/>
      <c r="AU129" s="440"/>
      <c r="AV129" s="439"/>
      <c r="AW129" s="440"/>
      <c r="AX129" s="439"/>
      <c r="AY129" s="439"/>
      <c r="AZ129" s="441"/>
      <c r="BA129" s="440"/>
      <c r="BB129" s="443"/>
      <c r="BC129" s="440"/>
      <c r="BD129" s="444"/>
      <c r="BE129" s="455"/>
      <c r="BF129" s="502" t="s">
        <v>657</v>
      </c>
      <c r="BG129" s="502" t="s">
        <v>842</v>
      </c>
    </row>
    <row r="130" spans="1:59" ht="15.75" customHeight="1" x14ac:dyDescent="0.2">
      <c r="A130" s="102" t="s">
        <v>722</v>
      </c>
      <c r="B130" s="435" t="s">
        <v>19</v>
      </c>
      <c r="C130" s="660" t="s">
        <v>783</v>
      </c>
      <c r="D130" s="525"/>
      <c r="E130" s="526" t="str">
        <f t="shared" si="177"/>
        <v/>
      </c>
      <c r="F130" s="520"/>
      <c r="G130" s="526" t="str">
        <f t="shared" si="178"/>
        <v/>
      </c>
      <c r="H130" s="520"/>
      <c r="I130" s="527"/>
      <c r="J130" s="661">
        <v>1</v>
      </c>
      <c r="K130" s="662">
        <v>14</v>
      </c>
      <c r="L130" s="663">
        <v>1</v>
      </c>
      <c r="M130" s="662">
        <v>14</v>
      </c>
      <c r="N130" s="663">
        <v>3</v>
      </c>
      <c r="O130" s="664" t="s">
        <v>352</v>
      </c>
      <c r="P130" s="663">
        <v>1</v>
      </c>
      <c r="Q130" s="662">
        <v>14</v>
      </c>
      <c r="R130" s="663">
        <v>1</v>
      </c>
      <c r="S130" s="662">
        <v>14</v>
      </c>
      <c r="T130" s="663">
        <v>3</v>
      </c>
      <c r="U130" s="668" t="s">
        <v>352</v>
      </c>
      <c r="V130" s="663">
        <v>1</v>
      </c>
      <c r="W130" s="662">
        <v>14</v>
      </c>
      <c r="X130" s="663">
        <v>1</v>
      </c>
      <c r="Y130" s="662">
        <v>14</v>
      </c>
      <c r="Z130" s="663">
        <v>3</v>
      </c>
      <c r="AA130" s="672" t="s">
        <v>352</v>
      </c>
      <c r="AB130" s="663">
        <v>1</v>
      </c>
      <c r="AC130" s="662">
        <v>14</v>
      </c>
      <c r="AD130" s="663">
        <v>1</v>
      </c>
      <c r="AE130" s="662">
        <v>14</v>
      </c>
      <c r="AF130" s="663">
        <v>3</v>
      </c>
      <c r="AG130" s="672" t="s">
        <v>352</v>
      </c>
      <c r="AH130" s="663">
        <v>1</v>
      </c>
      <c r="AI130" s="662">
        <v>14</v>
      </c>
      <c r="AJ130" s="663">
        <v>1</v>
      </c>
      <c r="AK130" s="662">
        <v>14</v>
      </c>
      <c r="AL130" s="663">
        <v>3</v>
      </c>
      <c r="AM130" s="668" t="s">
        <v>352</v>
      </c>
      <c r="AN130" s="663">
        <v>1</v>
      </c>
      <c r="AO130" s="662">
        <v>14</v>
      </c>
      <c r="AP130" s="663">
        <v>1</v>
      </c>
      <c r="AQ130" s="662">
        <v>14</v>
      </c>
      <c r="AR130" s="663">
        <v>3</v>
      </c>
      <c r="AS130" s="672" t="s">
        <v>352</v>
      </c>
      <c r="AT130" s="519"/>
      <c r="AU130" s="440"/>
      <c r="AV130" s="439"/>
      <c r="AW130" s="440"/>
      <c r="AX130" s="439"/>
      <c r="AY130" s="439"/>
      <c r="AZ130" s="441"/>
      <c r="BA130" s="442"/>
      <c r="BB130" s="443"/>
      <c r="BC130" s="440"/>
      <c r="BD130" s="444"/>
      <c r="BE130" s="445"/>
      <c r="BF130" s="502" t="s">
        <v>490</v>
      </c>
      <c r="BG130" s="502" t="s">
        <v>507</v>
      </c>
    </row>
    <row r="131" spans="1:59" ht="15.75" customHeight="1" x14ac:dyDescent="0.2">
      <c r="A131" s="102" t="s">
        <v>723</v>
      </c>
      <c r="B131" s="435" t="s">
        <v>19</v>
      </c>
      <c r="C131" s="660" t="s">
        <v>784</v>
      </c>
      <c r="D131" s="525"/>
      <c r="E131" s="526" t="str">
        <f t="shared" si="177"/>
        <v/>
      </c>
      <c r="F131" s="520"/>
      <c r="G131" s="526" t="str">
        <f t="shared" si="178"/>
        <v/>
      </c>
      <c r="H131" s="520"/>
      <c r="I131" s="527"/>
      <c r="J131" s="661">
        <v>1</v>
      </c>
      <c r="K131" s="662">
        <v>12</v>
      </c>
      <c r="L131" s="663">
        <v>1</v>
      </c>
      <c r="M131" s="662">
        <v>16</v>
      </c>
      <c r="N131" s="663">
        <v>3</v>
      </c>
      <c r="O131" s="664" t="s">
        <v>352</v>
      </c>
      <c r="P131" s="663">
        <v>1</v>
      </c>
      <c r="Q131" s="662">
        <v>12</v>
      </c>
      <c r="R131" s="663">
        <v>1</v>
      </c>
      <c r="S131" s="662">
        <v>16</v>
      </c>
      <c r="T131" s="663">
        <v>3</v>
      </c>
      <c r="U131" s="668" t="s">
        <v>352</v>
      </c>
      <c r="V131" s="663">
        <v>1</v>
      </c>
      <c r="W131" s="662">
        <v>12</v>
      </c>
      <c r="X131" s="663">
        <v>1</v>
      </c>
      <c r="Y131" s="662">
        <v>16</v>
      </c>
      <c r="Z131" s="663">
        <v>3</v>
      </c>
      <c r="AA131" s="672" t="s">
        <v>352</v>
      </c>
      <c r="AB131" s="663">
        <v>1</v>
      </c>
      <c r="AC131" s="662">
        <v>12</v>
      </c>
      <c r="AD131" s="663">
        <v>1</v>
      </c>
      <c r="AE131" s="662">
        <v>16</v>
      </c>
      <c r="AF131" s="663">
        <v>3</v>
      </c>
      <c r="AG131" s="672" t="s">
        <v>352</v>
      </c>
      <c r="AH131" s="663">
        <v>1</v>
      </c>
      <c r="AI131" s="662">
        <v>12</v>
      </c>
      <c r="AJ131" s="663">
        <v>1</v>
      </c>
      <c r="AK131" s="662">
        <v>16</v>
      </c>
      <c r="AL131" s="663">
        <v>3</v>
      </c>
      <c r="AM131" s="668" t="s">
        <v>352</v>
      </c>
      <c r="AN131" s="663">
        <v>1</v>
      </c>
      <c r="AO131" s="662">
        <v>12</v>
      </c>
      <c r="AP131" s="663">
        <v>1</v>
      </c>
      <c r="AQ131" s="662">
        <v>16</v>
      </c>
      <c r="AR131" s="663">
        <v>3</v>
      </c>
      <c r="AS131" s="672" t="s">
        <v>352</v>
      </c>
      <c r="AT131" s="519"/>
      <c r="AU131" s="440"/>
      <c r="AV131" s="439"/>
      <c r="AW131" s="440"/>
      <c r="AX131" s="439"/>
      <c r="AY131" s="439"/>
      <c r="AZ131" s="441"/>
      <c r="BA131" s="442"/>
      <c r="BB131" s="443"/>
      <c r="BC131" s="440"/>
      <c r="BD131" s="444"/>
      <c r="BE131" s="445"/>
      <c r="BF131" s="502" t="s">
        <v>490</v>
      </c>
      <c r="BG131" s="502" t="s">
        <v>691</v>
      </c>
    </row>
    <row r="132" spans="1:59" ht="15.75" customHeight="1" x14ac:dyDescent="0.2">
      <c r="A132" s="102" t="s">
        <v>724</v>
      </c>
      <c r="B132" s="435" t="s">
        <v>19</v>
      </c>
      <c r="C132" s="660" t="s">
        <v>785</v>
      </c>
      <c r="D132" s="528"/>
      <c r="E132" s="529" t="str">
        <f>IF(D132*14=0,"",D132*14)</f>
        <v/>
      </c>
      <c r="F132" s="530"/>
      <c r="G132" s="529" t="str">
        <f>IF(F132*14=0,"",F132*14)</f>
        <v/>
      </c>
      <c r="H132" s="530"/>
      <c r="I132" s="531"/>
      <c r="J132" s="661">
        <v>2</v>
      </c>
      <c r="K132" s="662">
        <v>28</v>
      </c>
      <c r="L132" s="663"/>
      <c r="M132" s="662"/>
      <c r="N132" s="663">
        <v>3</v>
      </c>
      <c r="O132" s="664" t="s">
        <v>15</v>
      </c>
      <c r="P132" s="663"/>
      <c r="Q132" s="662"/>
      <c r="R132" s="663"/>
      <c r="S132" s="662"/>
      <c r="T132" s="663"/>
      <c r="U132" s="668"/>
      <c r="V132" s="661">
        <v>2</v>
      </c>
      <c r="W132" s="662">
        <v>28</v>
      </c>
      <c r="X132" s="663"/>
      <c r="Y132" s="662"/>
      <c r="Z132" s="663">
        <v>3</v>
      </c>
      <c r="AA132" s="664" t="s">
        <v>15</v>
      </c>
      <c r="AB132" s="663"/>
      <c r="AC132" s="662"/>
      <c r="AD132" s="663"/>
      <c r="AE132" s="662"/>
      <c r="AF132" s="663"/>
      <c r="AG132" s="672"/>
      <c r="AH132" s="661">
        <v>2</v>
      </c>
      <c r="AI132" s="662">
        <v>28</v>
      </c>
      <c r="AJ132" s="663"/>
      <c r="AK132" s="662"/>
      <c r="AL132" s="663">
        <v>3</v>
      </c>
      <c r="AM132" s="664" t="s">
        <v>15</v>
      </c>
      <c r="AN132" s="663"/>
      <c r="AO132" s="662"/>
      <c r="AP132" s="663"/>
      <c r="AQ132" s="662"/>
      <c r="AR132" s="663"/>
      <c r="AS132" s="672"/>
      <c r="AT132" s="519"/>
      <c r="AU132" s="440"/>
      <c r="AV132" s="439"/>
      <c r="AW132" s="440"/>
      <c r="AX132" s="439"/>
      <c r="AY132" s="439"/>
      <c r="AZ132" s="441"/>
      <c r="BA132" s="442"/>
      <c r="BB132" s="443"/>
      <c r="BC132" s="440"/>
      <c r="BD132" s="444"/>
      <c r="BE132" s="445"/>
      <c r="BF132" s="502" t="s">
        <v>485</v>
      </c>
      <c r="BG132" s="502" t="s">
        <v>494</v>
      </c>
    </row>
    <row r="133" spans="1:59" ht="15.75" customHeight="1" x14ac:dyDescent="0.2">
      <c r="A133" s="102" t="s">
        <v>725</v>
      </c>
      <c r="B133" s="435" t="s">
        <v>19</v>
      </c>
      <c r="C133" s="660" t="s">
        <v>786</v>
      </c>
      <c r="D133" s="528"/>
      <c r="E133" s="529" t="str">
        <f>IF(D133*14=0,"",D133*14)</f>
        <v/>
      </c>
      <c r="F133" s="530"/>
      <c r="G133" s="529" t="str">
        <f>IF(F133*14=0,"",F133*14)</f>
        <v/>
      </c>
      <c r="H133" s="530"/>
      <c r="I133" s="531"/>
      <c r="J133" s="661"/>
      <c r="K133" s="662"/>
      <c r="L133" s="663"/>
      <c r="M133" s="662"/>
      <c r="N133" s="663"/>
      <c r="O133" s="664"/>
      <c r="P133" s="661">
        <v>2</v>
      </c>
      <c r="Q133" s="662">
        <v>28</v>
      </c>
      <c r="R133" s="663"/>
      <c r="S133" s="662"/>
      <c r="T133" s="663">
        <v>3</v>
      </c>
      <c r="U133" s="664" t="s">
        <v>87</v>
      </c>
      <c r="V133" s="661"/>
      <c r="W133" s="662"/>
      <c r="X133" s="663"/>
      <c r="Y133" s="662"/>
      <c r="Z133" s="663"/>
      <c r="AA133" s="672"/>
      <c r="AB133" s="661">
        <v>2</v>
      </c>
      <c r="AC133" s="662">
        <v>28</v>
      </c>
      <c r="AD133" s="663"/>
      <c r="AE133" s="662"/>
      <c r="AF133" s="663">
        <v>3</v>
      </c>
      <c r="AG133" s="664" t="s">
        <v>87</v>
      </c>
      <c r="AH133" s="663"/>
      <c r="AI133" s="662"/>
      <c r="AJ133" s="663"/>
      <c r="AK133" s="662"/>
      <c r="AL133" s="663"/>
      <c r="AM133" s="671"/>
      <c r="AN133" s="661">
        <v>2</v>
      </c>
      <c r="AO133" s="662">
        <v>28</v>
      </c>
      <c r="AP133" s="663"/>
      <c r="AQ133" s="662"/>
      <c r="AR133" s="663">
        <v>3</v>
      </c>
      <c r="AS133" s="664" t="s">
        <v>87</v>
      </c>
      <c r="AT133" s="519"/>
      <c r="AU133" s="440"/>
      <c r="AV133" s="439"/>
      <c r="AW133" s="440"/>
      <c r="AX133" s="439"/>
      <c r="AY133" s="439"/>
      <c r="AZ133" s="441"/>
      <c r="BA133" s="442"/>
      <c r="BB133" s="443"/>
      <c r="BC133" s="440"/>
      <c r="BD133" s="444"/>
      <c r="BE133" s="445"/>
      <c r="BF133" s="502" t="s">
        <v>485</v>
      </c>
      <c r="BG133" s="502" t="s">
        <v>624</v>
      </c>
    </row>
    <row r="134" spans="1:59" ht="15.75" customHeight="1" x14ac:dyDescent="0.2">
      <c r="A134" s="102" t="s">
        <v>726</v>
      </c>
      <c r="B134" s="435" t="s">
        <v>19</v>
      </c>
      <c r="C134" s="660" t="s">
        <v>787</v>
      </c>
      <c r="D134" s="525"/>
      <c r="E134" s="526" t="str">
        <f t="shared" ref="E134:E136" si="179">IF(D134*15=0,"",D134*15)</f>
        <v/>
      </c>
      <c r="F134" s="520"/>
      <c r="G134" s="526" t="str">
        <f t="shared" ref="G134:G136" si="180">IF(F134*15=0,"",F134*15)</f>
        <v/>
      </c>
      <c r="H134" s="520"/>
      <c r="I134" s="527"/>
      <c r="J134" s="661"/>
      <c r="K134" s="662"/>
      <c r="L134" s="663"/>
      <c r="M134" s="662"/>
      <c r="N134" s="663"/>
      <c r="O134" s="664"/>
      <c r="P134" s="663">
        <v>1</v>
      </c>
      <c r="Q134" s="662">
        <v>14</v>
      </c>
      <c r="R134" s="663">
        <v>1</v>
      </c>
      <c r="S134" s="662">
        <v>14</v>
      </c>
      <c r="T134" s="663">
        <v>3</v>
      </c>
      <c r="U134" s="672" t="s">
        <v>87</v>
      </c>
      <c r="V134" s="661"/>
      <c r="W134" s="662"/>
      <c r="X134" s="663"/>
      <c r="Y134" s="662"/>
      <c r="Z134" s="663"/>
      <c r="AA134" s="672"/>
      <c r="AB134" s="663">
        <v>1</v>
      </c>
      <c r="AC134" s="662">
        <v>14</v>
      </c>
      <c r="AD134" s="663">
        <v>1</v>
      </c>
      <c r="AE134" s="662">
        <v>14</v>
      </c>
      <c r="AF134" s="663">
        <v>3</v>
      </c>
      <c r="AG134" s="672" t="s">
        <v>87</v>
      </c>
      <c r="AH134" s="663"/>
      <c r="AI134" s="662"/>
      <c r="AJ134" s="663"/>
      <c r="AK134" s="662"/>
      <c r="AL134" s="663"/>
      <c r="AM134" s="671"/>
      <c r="AN134" s="663">
        <v>1</v>
      </c>
      <c r="AO134" s="662">
        <v>14</v>
      </c>
      <c r="AP134" s="663">
        <v>1</v>
      </c>
      <c r="AQ134" s="662">
        <v>14</v>
      </c>
      <c r="AR134" s="663">
        <v>3</v>
      </c>
      <c r="AS134" s="672" t="s">
        <v>87</v>
      </c>
      <c r="AT134" s="519"/>
      <c r="AU134" s="440"/>
      <c r="AV134" s="439"/>
      <c r="AW134" s="440"/>
      <c r="AX134" s="439"/>
      <c r="AY134" s="439"/>
      <c r="AZ134" s="441"/>
      <c r="BA134" s="440"/>
      <c r="BB134" s="443"/>
      <c r="BC134" s="440"/>
      <c r="BD134" s="444"/>
      <c r="BE134" s="455"/>
      <c r="BF134" s="502" t="s">
        <v>485</v>
      </c>
      <c r="BG134" s="502" t="s">
        <v>625</v>
      </c>
    </row>
    <row r="135" spans="1:59" ht="15.75" customHeight="1" x14ac:dyDescent="0.2">
      <c r="A135" s="102" t="s">
        <v>727</v>
      </c>
      <c r="B135" s="435" t="s">
        <v>19</v>
      </c>
      <c r="C135" s="660" t="s">
        <v>788</v>
      </c>
      <c r="D135" s="525"/>
      <c r="E135" s="526" t="str">
        <f t="shared" si="179"/>
        <v/>
      </c>
      <c r="F135" s="520"/>
      <c r="G135" s="526" t="str">
        <f t="shared" si="180"/>
        <v/>
      </c>
      <c r="H135" s="520"/>
      <c r="I135" s="527"/>
      <c r="J135" s="661">
        <v>1</v>
      </c>
      <c r="K135" s="662">
        <v>14</v>
      </c>
      <c r="L135" s="663">
        <v>1</v>
      </c>
      <c r="M135" s="662">
        <v>14</v>
      </c>
      <c r="N135" s="663">
        <v>3</v>
      </c>
      <c r="O135" s="664" t="s">
        <v>15</v>
      </c>
      <c r="P135" s="661">
        <v>1</v>
      </c>
      <c r="Q135" s="662">
        <v>14</v>
      </c>
      <c r="R135" s="663">
        <v>1</v>
      </c>
      <c r="S135" s="662">
        <v>14</v>
      </c>
      <c r="T135" s="663">
        <v>3</v>
      </c>
      <c r="U135" s="664" t="s">
        <v>15</v>
      </c>
      <c r="V135" s="661">
        <v>1</v>
      </c>
      <c r="W135" s="662">
        <v>14</v>
      </c>
      <c r="X135" s="663">
        <v>1</v>
      </c>
      <c r="Y135" s="662">
        <v>14</v>
      </c>
      <c r="Z135" s="663">
        <v>3</v>
      </c>
      <c r="AA135" s="664" t="s">
        <v>15</v>
      </c>
      <c r="AB135" s="661">
        <v>1</v>
      </c>
      <c r="AC135" s="662">
        <v>14</v>
      </c>
      <c r="AD135" s="663">
        <v>1</v>
      </c>
      <c r="AE135" s="662">
        <v>14</v>
      </c>
      <c r="AF135" s="663">
        <v>3</v>
      </c>
      <c r="AG135" s="664" t="s">
        <v>15</v>
      </c>
      <c r="AH135" s="661">
        <v>1</v>
      </c>
      <c r="AI135" s="662">
        <v>14</v>
      </c>
      <c r="AJ135" s="663">
        <v>1</v>
      </c>
      <c r="AK135" s="662">
        <v>14</v>
      </c>
      <c r="AL135" s="663">
        <v>3</v>
      </c>
      <c r="AM135" s="664" t="s">
        <v>15</v>
      </c>
      <c r="AN135" s="661">
        <v>1</v>
      </c>
      <c r="AO135" s="662">
        <v>14</v>
      </c>
      <c r="AP135" s="663">
        <v>1</v>
      </c>
      <c r="AQ135" s="662">
        <v>14</v>
      </c>
      <c r="AR135" s="663">
        <v>3</v>
      </c>
      <c r="AS135" s="664" t="s">
        <v>15</v>
      </c>
      <c r="AT135" s="519"/>
      <c r="AU135" s="440"/>
      <c r="AV135" s="439"/>
      <c r="AW135" s="440"/>
      <c r="AX135" s="439"/>
      <c r="AY135" s="439"/>
      <c r="AZ135" s="441"/>
      <c r="BA135" s="442"/>
      <c r="BB135" s="443"/>
      <c r="BC135" s="440"/>
      <c r="BD135" s="444"/>
      <c r="BE135" s="445"/>
      <c r="BF135" s="502" t="s">
        <v>485</v>
      </c>
      <c r="BG135" s="502" t="s">
        <v>843</v>
      </c>
    </row>
    <row r="136" spans="1:59" ht="15.75" customHeight="1" x14ac:dyDescent="0.2">
      <c r="A136" s="102" t="s">
        <v>728</v>
      </c>
      <c r="B136" s="435" t="s">
        <v>19</v>
      </c>
      <c r="C136" s="660" t="s">
        <v>789</v>
      </c>
      <c r="D136" s="525"/>
      <c r="E136" s="526" t="str">
        <f t="shared" si="179"/>
        <v/>
      </c>
      <c r="F136" s="520"/>
      <c r="G136" s="526" t="str">
        <f t="shared" si="180"/>
        <v/>
      </c>
      <c r="H136" s="520"/>
      <c r="I136" s="527"/>
      <c r="J136" s="661">
        <v>1</v>
      </c>
      <c r="K136" s="662">
        <v>14</v>
      </c>
      <c r="L136" s="663">
        <v>1</v>
      </c>
      <c r="M136" s="662">
        <v>14</v>
      </c>
      <c r="N136" s="663">
        <v>3</v>
      </c>
      <c r="O136" s="664" t="s">
        <v>352</v>
      </c>
      <c r="P136" s="661">
        <v>1</v>
      </c>
      <c r="Q136" s="662">
        <v>14</v>
      </c>
      <c r="R136" s="663">
        <v>1</v>
      </c>
      <c r="S136" s="662">
        <v>14</v>
      </c>
      <c r="T136" s="663">
        <v>3</v>
      </c>
      <c r="U136" s="664" t="s">
        <v>352</v>
      </c>
      <c r="V136" s="661">
        <v>1</v>
      </c>
      <c r="W136" s="662">
        <v>14</v>
      </c>
      <c r="X136" s="663">
        <v>1</v>
      </c>
      <c r="Y136" s="662">
        <v>14</v>
      </c>
      <c r="Z136" s="663">
        <v>3</v>
      </c>
      <c r="AA136" s="664" t="s">
        <v>352</v>
      </c>
      <c r="AB136" s="661">
        <v>1</v>
      </c>
      <c r="AC136" s="662">
        <v>14</v>
      </c>
      <c r="AD136" s="663">
        <v>1</v>
      </c>
      <c r="AE136" s="662">
        <v>14</v>
      </c>
      <c r="AF136" s="663">
        <v>3</v>
      </c>
      <c r="AG136" s="664" t="s">
        <v>352</v>
      </c>
      <c r="AH136" s="661">
        <v>1</v>
      </c>
      <c r="AI136" s="662">
        <v>14</v>
      </c>
      <c r="AJ136" s="663">
        <v>1</v>
      </c>
      <c r="AK136" s="662">
        <v>14</v>
      </c>
      <c r="AL136" s="663">
        <v>3</v>
      </c>
      <c r="AM136" s="664" t="s">
        <v>352</v>
      </c>
      <c r="AN136" s="661">
        <v>1</v>
      </c>
      <c r="AO136" s="662">
        <v>14</v>
      </c>
      <c r="AP136" s="663">
        <v>1</v>
      </c>
      <c r="AQ136" s="662">
        <v>14</v>
      </c>
      <c r="AR136" s="663">
        <v>3</v>
      </c>
      <c r="AS136" s="664" t="s">
        <v>352</v>
      </c>
      <c r="AT136" s="519"/>
      <c r="AU136" s="440"/>
      <c r="AV136" s="439"/>
      <c r="AW136" s="440"/>
      <c r="AX136" s="439"/>
      <c r="AY136" s="439"/>
      <c r="AZ136" s="441"/>
      <c r="BA136" s="442"/>
      <c r="BB136" s="443"/>
      <c r="BC136" s="440"/>
      <c r="BD136" s="444"/>
      <c r="BE136" s="445"/>
      <c r="BF136" s="40" t="s">
        <v>670</v>
      </c>
      <c r="BG136" s="502" t="s">
        <v>566</v>
      </c>
    </row>
    <row r="137" spans="1:59" ht="15.75" customHeight="1" x14ac:dyDescent="0.2">
      <c r="A137" s="102" t="s">
        <v>729</v>
      </c>
      <c r="B137" s="435" t="s">
        <v>19</v>
      </c>
      <c r="C137" s="660" t="s">
        <v>790</v>
      </c>
      <c r="D137" s="528"/>
      <c r="E137" s="529" t="str">
        <f>IF(D137*14=0,"",D137*14)</f>
        <v/>
      </c>
      <c r="F137" s="530"/>
      <c r="G137" s="529" t="str">
        <f>IF(F137*14=0,"",F137*14)</f>
        <v/>
      </c>
      <c r="H137" s="530"/>
      <c r="I137" s="531"/>
      <c r="J137" s="661"/>
      <c r="K137" s="662"/>
      <c r="L137" s="663"/>
      <c r="M137" s="662"/>
      <c r="N137" s="663"/>
      <c r="O137" s="664"/>
      <c r="P137" s="663"/>
      <c r="Q137" s="662"/>
      <c r="R137" s="663"/>
      <c r="S137" s="662"/>
      <c r="T137" s="663"/>
      <c r="U137" s="671"/>
      <c r="V137" s="661"/>
      <c r="W137" s="662"/>
      <c r="X137" s="663"/>
      <c r="Y137" s="662"/>
      <c r="Z137" s="663"/>
      <c r="AA137" s="672"/>
      <c r="AB137" s="661">
        <v>1</v>
      </c>
      <c r="AC137" s="662">
        <v>14</v>
      </c>
      <c r="AD137" s="663">
        <v>1</v>
      </c>
      <c r="AE137" s="662">
        <v>14</v>
      </c>
      <c r="AF137" s="663">
        <v>3</v>
      </c>
      <c r="AG137" s="664" t="s">
        <v>352</v>
      </c>
      <c r="AH137" s="661">
        <v>1</v>
      </c>
      <c r="AI137" s="662">
        <v>14</v>
      </c>
      <c r="AJ137" s="663">
        <v>1</v>
      </c>
      <c r="AK137" s="662">
        <v>14</v>
      </c>
      <c r="AL137" s="663">
        <v>3</v>
      </c>
      <c r="AM137" s="664" t="s">
        <v>352</v>
      </c>
      <c r="AN137" s="661">
        <v>1</v>
      </c>
      <c r="AO137" s="662">
        <v>14</v>
      </c>
      <c r="AP137" s="663">
        <v>1</v>
      </c>
      <c r="AQ137" s="662">
        <v>14</v>
      </c>
      <c r="AR137" s="663">
        <v>3</v>
      </c>
      <c r="AS137" s="664" t="s">
        <v>352</v>
      </c>
      <c r="AT137" s="519"/>
      <c r="AU137" s="440"/>
      <c r="AV137" s="439"/>
      <c r="AW137" s="440"/>
      <c r="AX137" s="439"/>
      <c r="AY137" s="439"/>
      <c r="AZ137" s="441"/>
      <c r="BA137" s="442"/>
      <c r="BB137" s="443"/>
      <c r="BC137" s="440"/>
      <c r="BD137" s="444"/>
      <c r="BE137" s="445"/>
      <c r="BF137" s="40" t="s">
        <v>670</v>
      </c>
      <c r="BG137" s="502" t="s">
        <v>581</v>
      </c>
    </row>
    <row r="138" spans="1:59" ht="15.75" customHeight="1" x14ac:dyDescent="0.2">
      <c r="A138" s="102" t="s">
        <v>730</v>
      </c>
      <c r="B138" s="435" t="s">
        <v>19</v>
      </c>
      <c r="C138" s="660" t="s">
        <v>791</v>
      </c>
      <c r="D138" s="528"/>
      <c r="E138" s="529" t="str">
        <f>IF(D138*14=0,"",D138*14)</f>
        <v/>
      </c>
      <c r="F138" s="530"/>
      <c r="G138" s="529" t="str">
        <f>IF(F138*14=0,"",F138*14)</f>
        <v/>
      </c>
      <c r="H138" s="530"/>
      <c r="I138" s="531"/>
      <c r="J138" s="661">
        <v>2</v>
      </c>
      <c r="K138" s="662">
        <v>28</v>
      </c>
      <c r="L138" s="663"/>
      <c r="M138" s="662"/>
      <c r="N138" s="663">
        <v>3</v>
      </c>
      <c r="O138" s="664" t="s">
        <v>87</v>
      </c>
      <c r="P138" s="661">
        <v>2</v>
      </c>
      <c r="Q138" s="662">
        <v>28</v>
      </c>
      <c r="R138" s="663"/>
      <c r="S138" s="662"/>
      <c r="T138" s="663">
        <v>3</v>
      </c>
      <c r="U138" s="664" t="s">
        <v>87</v>
      </c>
      <c r="V138" s="661">
        <v>2</v>
      </c>
      <c r="W138" s="662">
        <v>28</v>
      </c>
      <c r="X138" s="663"/>
      <c r="Y138" s="662"/>
      <c r="Z138" s="663">
        <v>3</v>
      </c>
      <c r="AA138" s="664" t="s">
        <v>87</v>
      </c>
      <c r="AB138" s="661">
        <v>2</v>
      </c>
      <c r="AC138" s="662">
        <v>28</v>
      </c>
      <c r="AD138" s="663"/>
      <c r="AE138" s="662"/>
      <c r="AF138" s="663">
        <v>3</v>
      </c>
      <c r="AG138" s="664" t="s">
        <v>87</v>
      </c>
      <c r="AH138" s="661">
        <v>2</v>
      </c>
      <c r="AI138" s="662">
        <v>28</v>
      </c>
      <c r="AJ138" s="663"/>
      <c r="AK138" s="662"/>
      <c r="AL138" s="663">
        <v>3</v>
      </c>
      <c r="AM138" s="664" t="s">
        <v>87</v>
      </c>
      <c r="AN138" s="661">
        <v>2</v>
      </c>
      <c r="AO138" s="662">
        <v>28</v>
      </c>
      <c r="AP138" s="663"/>
      <c r="AQ138" s="662"/>
      <c r="AR138" s="663">
        <v>3</v>
      </c>
      <c r="AS138" s="664" t="s">
        <v>87</v>
      </c>
      <c r="AT138" s="519"/>
      <c r="AU138" s="440"/>
      <c r="AV138" s="439"/>
      <c r="AW138" s="440"/>
      <c r="AX138" s="439"/>
      <c r="AY138" s="439"/>
      <c r="AZ138" s="441"/>
      <c r="BA138" s="442"/>
      <c r="BB138" s="443"/>
      <c r="BC138" s="440"/>
      <c r="BD138" s="444"/>
      <c r="BE138" s="445"/>
      <c r="BF138" s="40" t="s">
        <v>670</v>
      </c>
      <c r="BG138" s="502" t="s">
        <v>566</v>
      </c>
    </row>
    <row r="139" spans="1:59" ht="15.75" customHeight="1" x14ac:dyDescent="0.2">
      <c r="A139" s="102" t="s">
        <v>731</v>
      </c>
      <c r="B139" s="435" t="s">
        <v>19</v>
      </c>
      <c r="C139" s="660" t="s">
        <v>792</v>
      </c>
      <c r="D139" s="525"/>
      <c r="E139" s="526" t="str">
        <f t="shared" ref="E139:E141" si="181">IF(D139*15=0,"",D139*15)</f>
        <v/>
      </c>
      <c r="F139" s="520"/>
      <c r="G139" s="526" t="str">
        <f t="shared" ref="G139:G141" si="182">IF(F139*15=0,"",F139*15)</f>
        <v/>
      </c>
      <c r="H139" s="520"/>
      <c r="I139" s="527"/>
      <c r="J139" s="661"/>
      <c r="K139" s="662"/>
      <c r="L139" s="663"/>
      <c r="M139" s="662"/>
      <c r="N139" s="663"/>
      <c r="O139" s="664"/>
      <c r="P139" s="663"/>
      <c r="Q139" s="662"/>
      <c r="R139" s="663"/>
      <c r="S139" s="662"/>
      <c r="T139" s="663"/>
      <c r="U139" s="671"/>
      <c r="V139" s="661"/>
      <c r="W139" s="662"/>
      <c r="X139" s="663"/>
      <c r="Y139" s="662"/>
      <c r="Z139" s="663"/>
      <c r="AA139" s="672"/>
      <c r="AB139" s="663"/>
      <c r="AC139" s="662"/>
      <c r="AD139" s="663">
        <v>2</v>
      </c>
      <c r="AE139" s="662">
        <v>28</v>
      </c>
      <c r="AF139" s="663">
        <v>3</v>
      </c>
      <c r="AG139" s="672" t="s">
        <v>352</v>
      </c>
      <c r="AH139" s="663"/>
      <c r="AI139" s="662"/>
      <c r="AJ139" s="663">
        <v>2</v>
      </c>
      <c r="AK139" s="662">
        <v>28</v>
      </c>
      <c r="AL139" s="663">
        <v>3</v>
      </c>
      <c r="AM139" s="672" t="s">
        <v>352</v>
      </c>
      <c r="AN139" s="663"/>
      <c r="AO139" s="662"/>
      <c r="AP139" s="663">
        <v>2</v>
      </c>
      <c r="AQ139" s="662">
        <v>28</v>
      </c>
      <c r="AR139" s="663">
        <v>3</v>
      </c>
      <c r="AS139" s="672" t="s">
        <v>352</v>
      </c>
      <c r="AT139" s="519"/>
      <c r="AU139" s="440"/>
      <c r="AV139" s="439"/>
      <c r="AW139" s="440"/>
      <c r="AX139" s="439"/>
      <c r="AY139" s="439"/>
      <c r="AZ139" s="441"/>
      <c r="BA139" s="440"/>
      <c r="BB139" s="443"/>
      <c r="BC139" s="440"/>
      <c r="BD139" s="444"/>
      <c r="BE139" s="455"/>
      <c r="BF139" s="40" t="s">
        <v>670</v>
      </c>
      <c r="BG139" s="502" t="s">
        <v>844</v>
      </c>
    </row>
    <row r="140" spans="1:59" ht="15.75" customHeight="1" x14ac:dyDescent="0.2">
      <c r="A140" s="102" t="s">
        <v>732</v>
      </c>
      <c r="B140" s="435" t="s">
        <v>19</v>
      </c>
      <c r="C140" s="660" t="s">
        <v>793</v>
      </c>
      <c r="D140" s="525"/>
      <c r="E140" s="526" t="str">
        <f t="shared" si="181"/>
        <v/>
      </c>
      <c r="F140" s="520"/>
      <c r="G140" s="526" t="str">
        <f t="shared" si="182"/>
        <v/>
      </c>
      <c r="H140" s="520"/>
      <c r="I140" s="527"/>
      <c r="J140" s="661"/>
      <c r="K140" s="662"/>
      <c r="L140" s="663"/>
      <c r="M140" s="662"/>
      <c r="N140" s="663"/>
      <c r="O140" s="664"/>
      <c r="P140" s="663"/>
      <c r="Q140" s="662"/>
      <c r="R140" s="663"/>
      <c r="S140" s="662"/>
      <c r="T140" s="663"/>
      <c r="U140" s="671"/>
      <c r="V140" s="661"/>
      <c r="W140" s="662"/>
      <c r="X140" s="663"/>
      <c r="Y140" s="662"/>
      <c r="Z140" s="663"/>
      <c r="AA140" s="672"/>
      <c r="AB140" s="663"/>
      <c r="AC140" s="662"/>
      <c r="AD140" s="663">
        <v>2</v>
      </c>
      <c r="AE140" s="662">
        <v>28</v>
      </c>
      <c r="AF140" s="663">
        <v>3</v>
      </c>
      <c r="AG140" s="672" t="s">
        <v>352</v>
      </c>
      <c r="AH140" s="663"/>
      <c r="AI140" s="662"/>
      <c r="AJ140" s="663">
        <v>2</v>
      </c>
      <c r="AK140" s="662">
        <v>28</v>
      </c>
      <c r="AL140" s="663">
        <v>3</v>
      </c>
      <c r="AM140" s="672" t="s">
        <v>352</v>
      </c>
      <c r="AN140" s="663"/>
      <c r="AO140" s="662"/>
      <c r="AP140" s="663">
        <v>2</v>
      </c>
      <c r="AQ140" s="662">
        <v>28</v>
      </c>
      <c r="AR140" s="663">
        <v>3</v>
      </c>
      <c r="AS140" s="672" t="s">
        <v>352</v>
      </c>
      <c r="AT140" s="519"/>
      <c r="AU140" s="440"/>
      <c r="AV140" s="439"/>
      <c r="AW140" s="440"/>
      <c r="AX140" s="439"/>
      <c r="AY140" s="439"/>
      <c r="AZ140" s="441"/>
      <c r="BA140" s="442"/>
      <c r="BB140" s="443"/>
      <c r="BC140" s="440"/>
      <c r="BD140" s="444"/>
      <c r="BE140" s="445"/>
      <c r="BF140" s="40" t="s">
        <v>670</v>
      </c>
      <c r="BG140" s="502" t="s">
        <v>844</v>
      </c>
    </row>
    <row r="141" spans="1:59" ht="15.75" customHeight="1" x14ac:dyDescent="0.2">
      <c r="A141" s="102" t="s">
        <v>733</v>
      </c>
      <c r="B141" s="435" t="s">
        <v>19</v>
      </c>
      <c r="C141" s="660" t="s">
        <v>794</v>
      </c>
      <c r="D141" s="525"/>
      <c r="E141" s="526" t="str">
        <f t="shared" si="181"/>
        <v/>
      </c>
      <c r="F141" s="520"/>
      <c r="G141" s="526" t="str">
        <f t="shared" si="182"/>
        <v/>
      </c>
      <c r="H141" s="520"/>
      <c r="I141" s="527"/>
      <c r="J141" s="661"/>
      <c r="K141" s="662"/>
      <c r="L141" s="663"/>
      <c r="M141" s="662"/>
      <c r="N141" s="663"/>
      <c r="O141" s="664"/>
      <c r="P141" s="663"/>
      <c r="Q141" s="662"/>
      <c r="R141" s="663"/>
      <c r="S141" s="662"/>
      <c r="T141" s="663"/>
      <c r="U141" s="671"/>
      <c r="V141" s="661"/>
      <c r="W141" s="662"/>
      <c r="X141" s="663"/>
      <c r="Y141" s="662"/>
      <c r="Z141" s="663"/>
      <c r="AA141" s="672"/>
      <c r="AB141" s="663">
        <v>1</v>
      </c>
      <c r="AC141" s="662">
        <v>14</v>
      </c>
      <c r="AD141" s="663">
        <v>1</v>
      </c>
      <c r="AE141" s="662">
        <v>14</v>
      </c>
      <c r="AF141" s="663">
        <v>3</v>
      </c>
      <c r="AG141" s="672" t="s">
        <v>352</v>
      </c>
      <c r="AH141" s="663">
        <v>1</v>
      </c>
      <c r="AI141" s="662">
        <v>14</v>
      </c>
      <c r="AJ141" s="663">
        <v>1</v>
      </c>
      <c r="AK141" s="662">
        <v>14</v>
      </c>
      <c r="AL141" s="663">
        <v>3</v>
      </c>
      <c r="AM141" s="672" t="s">
        <v>352</v>
      </c>
      <c r="AN141" s="663">
        <v>1</v>
      </c>
      <c r="AO141" s="662">
        <v>14</v>
      </c>
      <c r="AP141" s="663">
        <v>1</v>
      </c>
      <c r="AQ141" s="662">
        <v>14</v>
      </c>
      <c r="AR141" s="663">
        <v>3</v>
      </c>
      <c r="AS141" s="672" t="s">
        <v>352</v>
      </c>
      <c r="AT141" s="519"/>
      <c r="AU141" s="440"/>
      <c r="AV141" s="439"/>
      <c r="AW141" s="440"/>
      <c r="AX141" s="439"/>
      <c r="AY141" s="439"/>
      <c r="AZ141" s="441"/>
      <c r="BA141" s="442"/>
      <c r="BB141" s="443"/>
      <c r="BC141" s="440"/>
      <c r="BD141" s="444"/>
      <c r="BE141" s="445"/>
      <c r="BF141" s="40" t="s">
        <v>670</v>
      </c>
      <c r="BG141" s="502" t="s">
        <v>581</v>
      </c>
    </row>
    <row r="142" spans="1:59" ht="15.75" customHeight="1" x14ac:dyDescent="0.2">
      <c r="A142" s="102" t="s">
        <v>734</v>
      </c>
      <c r="B142" s="435" t="s">
        <v>19</v>
      </c>
      <c r="C142" s="660" t="s">
        <v>795</v>
      </c>
      <c r="D142" s="528"/>
      <c r="E142" s="529" t="str">
        <f>IF(D142*14=0,"",D142*14)</f>
        <v/>
      </c>
      <c r="F142" s="530"/>
      <c r="G142" s="529" t="str">
        <f>IF(F142*14=0,"",F142*14)</f>
        <v/>
      </c>
      <c r="H142" s="530"/>
      <c r="I142" s="531"/>
      <c r="J142" s="661"/>
      <c r="K142" s="662"/>
      <c r="L142" s="663"/>
      <c r="M142" s="662"/>
      <c r="N142" s="663"/>
      <c r="O142" s="664"/>
      <c r="P142" s="663"/>
      <c r="Q142" s="662"/>
      <c r="R142" s="663"/>
      <c r="S142" s="662"/>
      <c r="T142" s="663"/>
      <c r="U142" s="671"/>
      <c r="V142" s="661"/>
      <c r="W142" s="662"/>
      <c r="X142" s="663"/>
      <c r="Y142" s="662"/>
      <c r="Z142" s="663"/>
      <c r="AA142" s="672"/>
      <c r="AB142" s="663"/>
      <c r="AC142" s="662"/>
      <c r="AD142" s="663"/>
      <c r="AE142" s="662"/>
      <c r="AF142" s="663"/>
      <c r="AG142" s="672"/>
      <c r="AH142" s="663"/>
      <c r="AI142" s="662"/>
      <c r="AJ142" s="663">
        <v>2</v>
      </c>
      <c r="AK142" s="662">
        <v>28</v>
      </c>
      <c r="AL142" s="663">
        <v>3</v>
      </c>
      <c r="AM142" s="668" t="s">
        <v>352</v>
      </c>
      <c r="AN142" s="663"/>
      <c r="AO142" s="662"/>
      <c r="AP142" s="674"/>
      <c r="AQ142" s="662"/>
      <c r="AR142" s="674"/>
      <c r="AS142" s="675"/>
      <c r="AT142" s="519"/>
      <c r="AU142" s="440"/>
      <c r="AV142" s="439"/>
      <c r="AW142" s="440"/>
      <c r="AX142" s="439"/>
      <c r="AY142" s="439"/>
      <c r="AZ142" s="441"/>
      <c r="BA142" s="442"/>
      <c r="BB142" s="443"/>
      <c r="BC142" s="440"/>
      <c r="BD142" s="444"/>
      <c r="BE142" s="445"/>
      <c r="BF142" s="502" t="s">
        <v>488</v>
      </c>
      <c r="BG142" s="502" t="s">
        <v>489</v>
      </c>
    </row>
    <row r="143" spans="1:59" ht="15.75" customHeight="1" x14ac:dyDescent="0.2">
      <c r="A143" s="102" t="s">
        <v>735</v>
      </c>
      <c r="B143" s="435" t="s">
        <v>19</v>
      </c>
      <c r="C143" s="660" t="s">
        <v>796</v>
      </c>
      <c r="D143" s="525"/>
      <c r="E143" s="526" t="str">
        <f t="shared" ref="E143:E145" si="183">IF(D143*15=0,"",D143*15)</f>
        <v/>
      </c>
      <c r="F143" s="520"/>
      <c r="G143" s="526" t="str">
        <f t="shared" ref="G143:G145" si="184">IF(F143*15=0,"",F143*15)</f>
        <v/>
      </c>
      <c r="H143" s="520"/>
      <c r="I143" s="527"/>
      <c r="J143" s="661"/>
      <c r="K143" s="662"/>
      <c r="L143" s="663"/>
      <c r="M143" s="662"/>
      <c r="N143" s="663"/>
      <c r="O143" s="664"/>
      <c r="P143" s="663"/>
      <c r="Q143" s="662"/>
      <c r="R143" s="663">
        <v>2</v>
      </c>
      <c r="S143" s="662">
        <v>28</v>
      </c>
      <c r="T143" s="663">
        <v>3</v>
      </c>
      <c r="U143" s="671" t="s">
        <v>353</v>
      </c>
      <c r="V143" s="661"/>
      <c r="W143" s="662"/>
      <c r="X143" s="663"/>
      <c r="Y143" s="662"/>
      <c r="Z143" s="663"/>
      <c r="AA143" s="672"/>
      <c r="AB143" s="663"/>
      <c r="AC143" s="662"/>
      <c r="AD143" s="663">
        <v>2</v>
      </c>
      <c r="AE143" s="662">
        <v>28</v>
      </c>
      <c r="AF143" s="663">
        <v>3</v>
      </c>
      <c r="AG143" s="672" t="s">
        <v>353</v>
      </c>
      <c r="AH143" s="663"/>
      <c r="AI143" s="662"/>
      <c r="AJ143" s="663"/>
      <c r="AK143" s="662"/>
      <c r="AL143" s="663"/>
      <c r="AM143" s="664"/>
      <c r="AN143" s="661"/>
      <c r="AO143" s="662"/>
      <c r="AP143" s="674">
        <v>2</v>
      </c>
      <c r="AQ143" s="662">
        <v>28</v>
      </c>
      <c r="AR143" s="674">
        <v>3</v>
      </c>
      <c r="AS143" s="675" t="s">
        <v>353</v>
      </c>
      <c r="AT143" s="519"/>
      <c r="AU143" s="440"/>
      <c r="AV143" s="439"/>
      <c r="AW143" s="440"/>
      <c r="AX143" s="439"/>
      <c r="AY143" s="439"/>
      <c r="AZ143" s="441"/>
      <c r="BA143" s="440"/>
      <c r="BB143" s="443"/>
      <c r="BC143" s="440"/>
      <c r="BD143" s="444"/>
      <c r="BE143" s="455"/>
      <c r="BF143" s="502" t="s">
        <v>488</v>
      </c>
      <c r="BG143" s="502" t="s">
        <v>845</v>
      </c>
    </row>
    <row r="144" spans="1:59" ht="15.75" customHeight="1" x14ac:dyDescent="0.2">
      <c r="A144" s="102" t="s">
        <v>736</v>
      </c>
      <c r="B144" s="435" t="s">
        <v>19</v>
      </c>
      <c r="C144" s="660" t="s">
        <v>797</v>
      </c>
      <c r="D144" s="525"/>
      <c r="E144" s="526" t="str">
        <f t="shared" si="183"/>
        <v/>
      </c>
      <c r="F144" s="520"/>
      <c r="G144" s="526" t="str">
        <f t="shared" si="184"/>
        <v/>
      </c>
      <c r="H144" s="520"/>
      <c r="I144" s="527"/>
      <c r="J144" s="661"/>
      <c r="K144" s="662"/>
      <c r="L144" s="663"/>
      <c r="M144" s="662"/>
      <c r="N144" s="663"/>
      <c r="O144" s="664"/>
      <c r="P144" s="663"/>
      <c r="Q144" s="662"/>
      <c r="R144" s="663"/>
      <c r="S144" s="662"/>
      <c r="T144" s="663"/>
      <c r="U144" s="671"/>
      <c r="V144" s="661"/>
      <c r="W144" s="662"/>
      <c r="X144" s="663">
        <v>2</v>
      </c>
      <c r="Y144" s="662">
        <v>28</v>
      </c>
      <c r="Z144" s="663">
        <v>3</v>
      </c>
      <c r="AA144" s="672" t="s">
        <v>353</v>
      </c>
      <c r="AB144" s="663"/>
      <c r="AC144" s="662"/>
      <c r="AD144" s="663"/>
      <c r="AE144" s="662"/>
      <c r="AF144" s="663"/>
      <c r="AG144" s="672"/>
      <c r="AH144" s="663"/>
      <c r="AI144" s="662"/>
      <c r="AJ144" s="663"/>
      <c r="AK144" s="662"/>
      <c r="AL144" s="663"/>
      <c r="AM144" s="664"/>
      <c r="AN144" s="661"/>
      <c r="AO144" s="662"/>
      <c r="AP144" s="674"/>
      <c r="AQ144" s="662"/>
      <c r="AR144" s="674"/>
      <c r="AS144" s="675"/>
      <c r="AT144" s="519"/>
      <c r="AU144" s="440"/>
      <c r="AV144" s="439"/>
      <c r="AW144" s="440"/>
      <c r="AX144" s="439"/>
      <c r="AY144" s="439"/>
      <c r="AZ144" s="441"/>
      <c r="BA144" s="442"/>
      <c r="BB144" s="443"/>
      <c r="BC144" s="440"/>
      <c r="BD144" s="444"/>
      <c r="BE144" s="445"/>
      <c r="BF144" s="502" t="s">
        <v>488</v>
      </c>
      <c r="BG144" s="502" t="s">
        <v>570</v>
      </c>
    </row>
    <row r="145" spans="1:59" ht="15.75" customHeight="1" x14ac:dyDescent="0.2">
      <c r="A145" s="102" t="s">
        <v>737</v>
      </c>
      <c r="B145" s="435" t="s">
        <v>19</v>
      </c>
      <c r="C145" s="660" t="s">
        <v>798</v>
      </c>
      <c r="D145" s="525"/>
      <c r="E145" s="526" t="str">
        <f t="shared" si="183"/>
        <v/>
      </c>
      <c r="F145" s="520"/>
      <c r="G145" s="526" t="str">
        <f t="shared" si="184"/>
        <v/>
      </c>
      <c r="H145" s="520"/>
      <c r="I145" s="527"/>
      <c r="J145" s="661"/>
      <c r="K145" s="662"/>
      <c r="L145" s="663"/>
      <c r="M145" s="662"/>
      <c r="N145" s="663"/>
      <c r="O145" s="664"/>
      <c r="P145" s="663"/>
      <c r="Q145" s="662"/>
      <c r="R145" s="663"/>
      <c r="S145" s="662"/>
      <c r="T145" s="663"/>
      <c r="U145" s="671"/>
      <c r="V145" s="661"/>
      <c r="W145" s="662"/>
      <c r="X145" s="663"/>
      <c r="Y145" s="662"/>
      <c r="Z145" s="663"/>
      <c r="AA145" s="672"/>
      <c r="AB145" s="663"/>
      <c r="AC145" s="662"/>
      <c r="AD145" s="663">
        <v>2</v>
      </c>
      <c r="AE145" s="662">
        <v>28</v>
      </c>
      <c r="AF145" s="663">
        <v>3</v>
      </c>
      <c r="AG145" s="672" t="s">
        <v>353</v>
      </c>
      <c r="AH145" s="663"/>
      <c r="AI145" s="662"/>
      <c r="AJ145" s="663"/>
      <c r="AK145" s="662"/>
      <c r="AL145" s="663"/>
      <c r="AM145" s="664"/>
      <c r="AN145" s="661"/>
      <c r="AO145" s="662"/>
      <c r="AP145" s="674"/>
      <c r="AQ145" s="662"/>
      <c r="AR145" s="674"/>
      <c r="AS145" s="675"/>
      <c r="AT145" s="519"/>
      <c r="AU145" s="440"/>
      <c r="AV145" s="439"/>
      <c r="AW145" s="440"/>
      <c r="AX145" s="439"/>
      <c r="AY145" s="439"/>
      <c r="AZ145" s="441"/>
      <c r="BA145" s="442"/>
      <c r="BB145" s="443"/>
      <c r="BC145" s="440"/>
      <c r="BD145" s="444"/>
      <c r="BE145" s="445"/>
      <c r="BF145" s="502" t="s">
        <v>488</v>
      </c>
      <c r="BG145" s="502" t="s">
        <v>570</v>
      </c>
    </row>
    <row r="146" spans="1:59" ht="15.75" customHeight="1" x14ac:dyDescent="0.2">
      <c r="A146" s="102" t="s">
        <v>738</v>
      </c>
      <c r="B146" s="435" t="s">
        <v>19</v>
      </c>
      <c r="C146" s="660" t="s">
        <v>799</v>
      </c>
      <c r="D146" s="528"/>
      <c r="E146" s="529" t="str">
        <f>IF(D146*14=0,"",D146*14)</f>
        <v/>
      </c>
      <c r="F146" s="530"/>
      <c r="G146" s="529" t="str">
        <f>IF(F146*14=0,"",F146*14)</f>
        <v/>
      </c>
      <c r="H146" s="530"/>
      <c r="I146" s="531"/>
      <c r="J146" s="661"/>
      <c r="K146" s="662"/>
      <c r="L146" s="663"/>
      <c r="M146" s="662"/>
      <c r="N146" s="663"/>
      <c r="O146" s="664"/>
      <c r="P146" s="663"/>
      <c r="Q146" s="662"/>
      <c r="R146" s="663"/>
      <c r="S146" s="662"/>
      <c r="T146" s="663"/>
      <c r="U146" s="671"/>
      <c r="V146" s="661"/>
      <c r="W146" s="662"/>
      <c r="X146" s="663"/>
      <c r="Y146" s="662"/>
      <c r="Z146" s="663"/>
      <c r="AA146" s="672"/>
      <c r="AB146" s="663"/>
      <c r="AC146" s="662"/>
      <c r="AD146" s="663"/>
      <c r="AE146" s="662"/>
      <c r="AF146" s="663"/>
      <c r="AG146" s="672"/>
      <c r="AH146" s="663"/>
      <c r="AI146" s="662"/>
      <c r="AJ146" s="663">
        <v>2</v>
      </c>
      <c r="AK146" s="662">
        <v>28</v>
      </c>
      <c r="AL146" s="663">
        <v>3</v>
      </c>
      <c r="AM146" s="664" t="s">
        <v>353</v>
      </c>
      <c r="AN146" s="661"/>
      <c r="AO146" s="662"/>
      <c r="AP146" s="674"/>
      <c r="AQ146" s="662"/>
      <c r="AR146" s="674"/>
      <c r="AS146" s="675"/>
      <c r="AT146" s="519"/>
      <c r="AU146" s="440"/>
      <c r="AV146" s="439"/>
      <c r="AW146" s="440"/>
      <c r="AX146" s="439"/>
      <c r="AY146" s="439"/>
      <c r="AZ146" s="441"/>
      <c r="BA146" s="442"/>
      <c r="BB146" s="443"/>
      <c r="BC146" s="440"/>
      <c r="BD146" s="444"/>
      <c r="BE146" s="445"/>
      <c r="BF146" s="502" t="s">
        <v>488</v>
      </c>
      <c r="BG146" s="502" t="s">
        <v>570</v>
      </c>
    </row>
    <row r="147" spans="1:59" ht="15.75" customHeight="1" x14ac:dyDescent="0.2">
      <c r="A147" s="102" t="s">
        <v>739</v>
      </c>
      <c r="B147" s="435" t="s">
        <v>19</v>
      </c>
      <c r="C147" s="660" t="s">
        <v>800</v>
      </c>
      <c r="D147" s="528"/>
      <c r="E147" s="529" t="str">
        <f>IF(D147*14=0,"",D147*14)</f>
        <v/>
      </c>
      <c r="F147" s="530"/>
      <c r="G147" s="529" t="str">
        <f>IF(F147*14=0,"",F147*14)</f>
        <v/>
      </c>
      <c r="H147" s="530"/>
      <c r="I147" s="531"/>
      <c r="J147" s="661"/>
      <c r="K147" s="662"/>
      <c r="L147" s="663"/>
      <c r="M147" s="662"/>
      <c r="N147" s="663"/>
      <c r="O147" s="664"/>
      <c r="P147" s="663"/>
      <c r="Q147" s="662"/>
      <c r="R147" s="663"/>
      <c r="S147" s="662"/>
      <c r="T147" s="663"/>
      <c r="U147" s="671"/>
      <c r="V147" s="661"/>
      <c r="W147" s="662"/>
      <c r="X147" s="663"/>
      <c r="Y147" s="662"/>
      <c r="Z147" s="663"/>
      <c r="AA147" s="672"/>
      <c r="AB147" s="663"/>
      <c r="AC147" s="662"/>
      <c r="AD147" s="663"/>
      <c r="AE147" s="662"/>
      <c r="AF147" s="663"/>
      <c r="AG147" s="672"/>
      <c r="AH147" s="663">
        <v>2</v>
      </c>
      <c r="AI147" s="662">
        <v>28</v>
      </c>
      <c r="AJ147" s="663"/>
      <c r="AK147" s="662"/>
      <c r="AL147" s="663">
        <v>3</v>
      </c>
      <c r="AM147" s="664" t="s">
        <v>353</v>
      </c>
      <c r="AN147" s="661"/>
      <c r="AO147" s="662"/>
      <c r="AP147" s="674"/>
      <c r="AQ147" s="662"/>
      <c r="AR147" s="674"/>
      <c r="AS147" s="675"/>
      <c r="AT147" s="519"/>
      <c r="AU147" s="440"/>
      <c r="AV147" s="439"/>
      <c r="AW147" s="440"/>
      <c r="AX147" s="439"/>
      <c r="AY147" s="439"/>
      <c r="AZ147" s="441"/>
      <c r="BA147" s="442"/>
      <c r="BB147" s="443"/>
      <c r="BC147" s="440"/>
      <c r="BD147" s="444"/>
      <c r="BE147" s="445"/>
      <c r="BF147" s="502" t="s">
        <v>488</v>
      </c>
      <c r="BG147" s="502" t="s">
        <v>500</v>
      </c>
    </row>
    <row r="148" spans="1:59" ht="15.75" customHeight="1" x14ac:dyDescent="0.2">
      <c r="A148" s="102" t="s">
        <v>740</v>
      </c>
      <c r="B148" s="435" t="s">
        <v>19</v>
      </c>
      <c r="C148" s="660" t="s">
        <v>801</v>
      </c>
      <c r="D148" s="525"/>
      <c r="E148" s="526" t="str">
        <f t="shared" ref="E148:E150" si="185">IF(D148*15=0,"",D148*15)</f>
        <v/>
      </c>
      <c r="F148" s="520"/>
      <c r="G148" s="526" t="str">
        <f t="shared" ref="G148:G150" si="186">IF(F148*15=0,"",F148*15)</f>
        <v/>
      </c>
      <c r="H148" s="520"/>
      <c r="I148" s="527"/>
      <c r="J148" s="661"/>
      <c r="K148" s="662"/>
      <c r="L148" s="663"/>
      <c r="M148" s="662"/>
      <c r="N148" s="663"/>
      <c r="O148" s="664"/>
      <c r="P148" s="663"/>
      <c r="Q148" s="662"/>
      <c r="R148" s="663"/>
      <c r="S148" s="662"/>
      <c r="T148" s="663"/>
      <c r="U148" s="671"/>
      <c r="V148" s="661"/>
      <c r="W148" s="662"/>
      <c r="X148" s="663"/>
      <c r="Y148" s="662"/>
      <c r="Z148" s="663"/>
      <c r="AA148" s="672"/>
      <c r="AB148" s="663"/>
      <c r="AC148" s="662"/>
      <c r="AD148" s="663">
        <v>2</v>
      </c>
      <c r="AE148" s="662">
        <v>28</v>
      </c>
      <c r="AF148" s="663">
        <v>3</v>
      </c>
      <c r="AG148" s="672" t="s">
        <v>353</v>
      </c>
      <c r="AH148" s="663"/>
      <c r="AI148" s="662"/>
      <c r="AJ148" s="663">
        <v>2</v>
      </c>
      <c r="AK148" s="662">
        <v>28</v>
      </c>
      <c r="AL148" s="663">
        <v>3</v>
      </c>
      <c r="AM148" s="672" t="s">
        <v>353</v>
      </c>
      <c r="AN148" s="663"/>
      <c r="AO148" s="662"/>
      <c r="AP148" s="663">
        <v>2</v>
      </c>
      <c r="AQ148" s="662">
        <v>28</v>
      </c>
      <c r="AR148" s="663">
        <v>3</v>
      </c>
      <c r="AS148" s="672" t="s">
        <v>353</v>
      </c>
      <c r="AT148" s="519"/>
      <c r="AU148" s="440"/>
      <c r="AV148" s="439"/>
      <c r="AW148" s="440"/>
      <c r="AX148" s="439"/>
      <c r="AY148" s="439"/>
      <c r="AZ148" s="441"/>
      <c r="BA148" s="440"/>
      <c r="BB148" s="443"/>
      <c r="BC148" s="440"/>
      <c r="BD148" s="444"/>
      <c r="BE148" s="506"/>
      <c r="BF148" s="502" t="s">
        <v>488</v>
      </c>
      <c r="BG148" s="669" t="s">
        <v>846</v>
      </c>
    </row>
    <row r="149" spans="1:59" ht="15.75" customHeight="1" x14ac:dyDescent="0.2">
      <c r="A149" s="102" t="s">
        <v>741</v>
      </c>
      <c r="B149" s="435" t="s">
        <v>19</v>
      </c>
      <c r="C149" s="660" t="s">
        <v>802</v>
      </c>
      <c r="D149" s="525"/>
      <c r="E149" s="526" t="str">
        <f t="shared" si="185"/>
        <v/>
      </c>
      <c r="F149" s="520"/>
      <c r="G149" s="526" t="str">
        <f t="shared" si="186"/>
        <v/>
      </c>
      <c r="H149" s="520"/>
      <c r="I149" s="527"/>
      <c r="J149" s="661"/>
      <c r="K149" s="662"/>
      <c r="L149" s="663"/>
      <c r="M149" s="662"/>
      <c r="N149" s="663"/>
      <c r="O149" s="664"/>
      <c r="P149" s="663"/>
      <c r="Q149" s="662"/>
      <c r="R149" s="663"/>
      <c r="S149" s="662"/>
      <c r="T149" s="663"/>
      <c r="U149" s="671"/>
      <c r="V149" s="661"/>
      <c r="W149" s="662"/>
      <c r="X149" s="663"/>
      <c r="Y149" s="662"/>
      <c r="Z149" s="663"/>
      <c r="AA149" s="672"/>
      <c r="AB149" s="663"/>
      <c r="AC149" s="662"/>
      <c r="AD149" s="663">
        <v>2</v>
      </c>
      <c r="AE149" s="662">
        <v>28</v>
      </c>
      <c r="AF149" s="663">
        <v>3</v>
      </c>
      <c r="AG149" s="672" t="s">
        <v>353</v>
      </c>
      <c r="AH149" s="663"/>
      <c r="AI149" s="662"/>
      <c r="AJ149" s="663">
        <v>2</v>
      </c>
      <c r="AK149" s="662">
        <v>28</v>
      </c>
      <c r="AL149" s="663">
        <v>3</v>
      </c>
      <c r="AM149" s="672" t="s">
        <v>353</v>
      </c>
      <c r="AN149" s="663"/>
      <c r="AO149" s="662"/>
      <c r="AP149" s="663">
        <v>2</v>
      </c>
      <c r="AQ149" s="662">
        <v>28</v>
      </c>
      <c r="AR149" s="663">
        <v>3</v>
      </c>
      <c r="AS149" s="672" t="s">
        <v>353</v>
      </c>
      <c r="AT149" s="519"/>
      <c r="AU149" s="440"/>
      <c r="AV149" s="439"/>
      <c r="AW149" s="440"/>
      <c r="AX149" s="439"/>
      <c r="AY149" s="439"/>
      <c r="AZ149" s="441"/>
      <c r="BA149" s="442"/>
      <c r="BB149" s="443"/>
      <c r="BC149" s="440"/>
      <c r="BD149" s="444"/>
      <c r="BE149" s="506"/>
      <c r="BF149" s="502" t="s">
        <v>488</v>
      </c>
      <c r="BG149" s="669" t="s">
        <v>847</v>
      </c>
    </row>
    <row r="150" spans="1:59" ht="15.75" customHeight="1" x14ac:dyDescent="0.2">
      <c r="A150" s="102" t="s">
        <v>742</v>
      </c>
      <c r="B150" s="435" t="s">
        <v>19</v>
      </c>
      <c r="C150" s="660" t="s">
        <v>803</v>
      </c>
      <c r="D150" s="525"/>
      <c r="E150" s="526" t="str">
        <f t="shared" si="185"/>
        <v/>
      </c>
      <c r="F150" s="520"/>
      <c r="G150" s="526" t="str">
        <f t="shared" si="186"/>
        <v/>
      </c>
      <c r="H150" s="520"/>
      <c r="I150" s="527"/>
      <c r="J150" s="661">
        <v>1</v>
      </c>
      <c r="K150" s="662">
        <v>14</v>
      </c>
      <c r="L150" s="663">
        <v>1</v>
      </c>
      <c r="M150" s="662">
        <v>14</v>
      </c>
      <c r="N150" s="663">
        <v>3</v>
      </c>
      <c r="O150" s="664" t="s">
        <v>353</v>
      </c>
      <c r="P150" s="661">
        <v>1</v>
      </c>
      <c r="Q150" s="662">
        <v>14</v>
      </c>
      <c r="R150" s="663">
        <v>1</v>
      </c>
      <c r="S150" s="662">
        <v>14</v>
      </c>
      <c r="T150" s="663">
        <v>3</v>
      </c>
      <c r="U150" s="664" t="s">
        <v>353</v>
      </c>
      <c r="V150" s="661">
        <v>1</v>
      </c>
      <c r="W150" s="662">
        <v>14</v>
      </c>
      <c r="X150" s="663">
        <v>1</v>
      </c>
      <c r="Y150" s="662">
        <v>14</v>
      </c>
      <c r="Z150" s="663">
        <v>3</v>
      </c>
      <c r="AA150" s="664" t="s">
        <v>353</v>
      </c>
      <c r="AB150" s="661">
        <v>1</v>
      </c>
      <c r="AC150" s="662">
        <v>14</v>
      </c>
      <c r="AD150" s="663">
        <v>1</v>
      </c>
      <c r="AE150" s="662">
        <v>14</v>
      </c>
      <c r="AF150" s="663">
        <v>3</v>
      </c>
      <c r="AG150" s="664" t="s">
        <v>353</v>
      </c>
      <c r="AH150" s="661">
        <v>1</v>
      </c>
      <c r="AI150" s="662">
        <v>14</v>
      </c>
      <c r="AJ150" s="663">
        <v>1</v>
      </c>
      <c r="AK150" s="662">
        <v>14</v>
      </c>
      <c r="AL150" s="663">
        <v>3</v>
      </c>
      <c r="AM150" s="664" t="s">
        <v>353</v>
      </c>
      <c r="AN150" s="661">
        <v>1</v>
      </c>
      <c r="AO150" s="662">
        <v>14</v>
      </c>
      <c r="AP150" s="663">
        <v>1</v>
      </c>
      <c r="AQ150" s="662">
        <v>14</v>
      </c>
      <c r="AR150" s="663">
        <v>3</v>
      </c>
      <c r="AS150" s="664" t="s">
        <v>353</v>
      </c>
      <c r="AT150" s="519"/>
      <c r="AU150" s="440"/>
      <c r="AV150" s="439"/>
      <c r="AW150" s="440"/>
      <c r="AX150" s="439"/>
      <c r="AY150" s="439"/>
      <c r="AZ150" s="441"/>
      <c r="BA150" s="442"/>
      <c r="BB150" s="443"/>
      <c r="BC150" s="440"/>
      <c r="BD150" s="444"/>
      <c r="BE150" s="445"/>
      <c r="BF150" s="502" t="s">
        <v>488</v>
      </c>
      <c r="BG150" s="502" t="s">
        <v>848</v>
      </c>
    </row>
    <row r="151" spans="1:59" ht="15.75" customHeight="1" x14ac:dyDescent="0.2">
      <c r="A151" s="102" t="s">
        <v>743</v>
      </c>
      <c r="B151" s="435" t="s">
        <v>19</v>
      </c>
      <c r="C151" s="660" t="s">
        <v>804</v>
      </c>
      <c r="D151" s="528"/>
      <c r="E151" s="529" t="str">
        <f>IF(D151*14=0,"",D151*14)</f>
        <v/>
      </c>
      <c r="F151" s="530"/>
      <c r="G151" s="529" t="str">
        <f>IF(F151*14=0,"",F151*14)</f>
        <v/>
      </c>
      <c r="H151" s="530"/>
      <c r="I151" s="531"/>
      <c r="J151" s="661"/>
      <c r="K151" s="662"/>
      <c r="L151" s="663"/>
      <c r="M151" s="662"/>
      <c r="N151" s="663"/>
      <c r="O151" s="664"/>
      <c r="P151" s="663"/>
      <c r="Q151" s="662"/>
      <c r="R151" s="663"/>
      <c r="S151" s="662"/>
      <c r="T151" s="663"/>
      <c r="U151" s="671"/>
      <c r="V151" s="661">
        <v>2</v>
      </c>
      <c r="W151" s="662">
        <v>28</v>
      </c>
      <c r="X151" s="663"/>
      <c r="Y151" s="662"/>
      <c r="Z151" s="663">
        <v>3</v>
      </c>
      <c r="AA151" s="672" t="s">
        <v>353</v>
      </c>
      <c r="AB151" s="663"/>
      <c r="AC151" s="662"/>
      <c r="AD151" s="663"/>
      <c r="AE151" s="662"/>
      <c r="AF151" s="663"/>
      <c r="AG151" s="672"/>
      <c r="AH151" s="663">
        <v>2</v>
      </c>
      <c r="AI151" s="662">
        <v>28</v>
      </c>
      <c r="AJ151" s="663"/>
      <c r="AK151" s="662"/>
      <c r="AL151" s="663">
        <v>3</v>
      </c>
      <c r="AM151" s="664" t="s">
        <v>353</v>
      </c>
      <c r="AN151" s="661"/>
      <c r="AO151" s="662"/>
      <c r="AP151" s="674"/>
      <c r="AQ151" s="662"/>
      <c r="AR151" s="674"/>
      <c r="AS151" s="668"/>
      <c r="AT151" s="519"/>
      <c r="AU151" s="440"/>
      <c r="AV151" s="439"/>
      <c r="AW151" s="440"/>
      <c r="AX151" s="439"/>
      <c r="AY151" s="439"/>
      <c r="AZ151" s="441"/>
      <c r="BA151" s="442"/>
      <c r="BB151" s="443"/>
      <c r="BC151" s="440"/>
      <c r="BD151" s="444"/>
      <c r="BE151" s="445"/>
      <c r="BF151" s="502" t="s">
        <v>488</v>
      </c>
      <c r="BG151" s="502" t="s">
        <v>849</v>
      </c>
    </row>
    <row r="152" spans="1:59" ht="15.75" customHeight="1" x14ac:dyDescent="0.2">
      <c r="A152" s="102" t="s">
        <v>744</v>
      </c>
      <c r="B152" s="435" t="s">
        <v>19</v>
      </c>
      <c r="C152" s="660" t="s">
        <v>805</v>
      </c>
      <c r="D152" s="528"/>
      <c r="E152" s="529" t="str">
        <f>IF(D152*14=0,"",D152*14)</f>
        <v/>
      </c>
      <c r="F152" s="530"/>
      <c r="G152" s="529" t="str">
        <f>IF(F152*14=0,"",F152*14)</f>
        <v/>
      </c>
      <c r="H152" s="530"/>
      <c r="I152" s="531"/>
      <c r="J152" s="661"/>
      <c r="K152" s="662"/>
      <c r="L152" s="663"/>
      <c r="M152" s="662"/>
      <c r="N152" s="663"/>
      <c r="O152" s="664"/>
      <c r="P152" s="663"/>
      <c r="Q152" s="662"/>
      <c r="R152" s="663"/>
      <c r="S152" s="662"/>
      <c r="T152" s="663"/>
      <c r="U152" s="671"/>
      <c r="V152" s="661">
        <v>1</v>
      </c>
      <c r="W152" s="662">
        <v>14</v>
      </c>
      <c r="X152" s="663">
        <v>1</v>
      </c>
      <c r="Y152" s="662">
        <v>14</v>
      </c>
      <c r="Z152" s="663">
        <v>3</v>
      </c>
      <c r="AA152" s="672" t="s">
        <v>353</v>
      </c>
      <c r="AB152" s="663"/>
      <c r="AC152" s="662"/>
      <c r="AD152" s="663"/>
      <c r="AE152" s="662"/>
      <c r="AF152" s="663"/>
      <c r="AG152" s="672"/>
      <c r="AH152" s="663"/>
      <c r="AI152" s="662"/>
      <c r="AJ152" s="663"/>
      <c r="AK152" s="662"/>
      <c r="AL152" s="663"/>
      <c r="AM152" s="664"/>
      <c r="AN152" s="661"/>
      <c r="AO152" s="662"/>
      <c r="AP152" s="674"/>
      <c r="AQ152" s="662"/>
      <c r="AR152" s="674"/>
      <c r="AS152" s="668"/>
      <c r="AT152" s="519"/>
      <c r="AU152" s="440"/>
      <c r="AV152" s="439"/>
      <c r="AW152" s="440"/>
      <c r="AX152" s="439"/>
      <c r="AY152" s="439"/>
      <c r="AZ152" s="441"/>
      <c r="BA152" s="442"/>
      <c r="BB152" s="443"/>
      <c r="BC152" s="440"/>
      <c r="BD152" s="444"/>
      <c r="BE152" s="506"/>
      <c r="BF152" s="502" t="s">
        <v>488</v>
      </c>
      <c r="BG152" s="502" t="s">
        <v>850</v>
      </c>
    </row>
    <row r="153" spans="1:59" ht="15.75" customHeight="1" x14ac:dyDescent="0.2">
      <c r="A153" s="102" t="s">
        <v>745</v>
      </c>
      <c r="B153" s="435" t="s">
        <v>19</v>
      </c>
      <c r="C153" s="660" t="s">
        <v>806</v>
      </c>
      <c r="D153" s="525"/>
      <c r="E153" s="526" t="str">
        <f t="shared" ref="E153:E154" si="187">IF(D153*15=0,"",D153*15)</f>
        <v/>
      </c>
      <c r="F153" s="520"/>
      <c r="G153" s="526" t="str">
        <f t="shared" ref="G153:G154" si="188">IF(F153*15=0,"",F153*15)</f>
        <v/>
      </c>
      <c r="H153" s="520"/>
      <c r="I153" s="527"/>
      <c r="J153" s="661"/>
      <c r="K153" s="662"/>
      <c r="L153" s="663"/>
      <c r="M153" s="662"/>
      <c r="N153" s="663"/>
      <c r="O153" s="664"/>
      <c r="P153" s="663"/>
      <c r="Q153" s="662"/>
      <c r="R153" s="663"/>
      <c r="S153" s="662"/>
      <c r="T153" s="663"/>
      <c r="U153" s="671"/>
      <c r="V153" s="661"/>
      <c r="W153" s="662"/>
      <c r="X153" s="663"/>
      <c r="Y153" s="662"/>
      <c r="Z153" s="663"/>
      <c r="AA153" s="672"/>
      <c r="AB153" s="663"/>
      <c r="AC153" s="662"/>
      <c r="AD153" s="663">
        <v>2</v>
      </c>
      <c r="AE153" s="662">
        <v>28</v>
      </c>
      <c r="AF153" s="663">
        <v>3</v>
      </c>
      <c r="AG153" s="672" t="s">
        <v>353</v>
      </c>
      <c r="AH153" s="663"/>
      <c r="AI153" s="662"/>
      <c r="AJ153" s="663">
        <v>2</v>
      </c>
      <c r="AK153" s="662">
        <v>28</v>
      </c>
      <c r="AL153" s="663">
        <v>3</v>
      </c>
      <c r="AM153" s="672" t="s">
        <v>353</v>
      </c>
      <c r="AN153" s="663"/>
      <c r="AO153" s="662"/>
      <c r="AP153" s="663">
        <v>2</v>
      </c>
      <c r="AQ153" s="662">
        <v>28</v>
      </c>
      <c r="AR153" s="663">
        <v>3</v>
      </c>
      <c r="AS153" s="672" t="s">
        <v>353</v>
      </c>
      <c r="AT153" s="519"/>
      <c r="AU153" s="440"/>
      <c r="AV153" s="439"/>
      <c r="AW153" s="440"/>
      <c r="AX153" s="439"/>
      <c r="AY153" s="439"/>
      <c r="AZ153" s="441"/>
      <c r="BA153" s="440"/>
      <c r="BB153" s="443"/>
      <c r="BC153" s="440"/>
      <c r="BD153" s="444"/>
      <c r="BE153" s="506"/>
      <c r="BF153" s="502" t="s">
        <v>488</v>
      </c>
      <c r="BG153" s="502" t="s">
        <v>846</v>
      </c>
    </row>
    <row r="154" spans="1:59" ht="15.75" customHeight="1" x14ac:dyDescent="0.2">
      <c r="A154" s="102" t="s">
        <v>746</v>
      </c>
      <c r="B154" s="435" t="s">
        <v>19</v>
      </c>
      <c r="C154" s="660" t="s">
        <v>807</v>
      </c>
      <c r="D154" s="525"/>
      <c r="E154" s="526" t="str">
        <f t="shared" si="187"/>
        <v/>
      </c>
      <c r="F154" s="520"/>
      <c r="G154" s="526" t="str">
        <f t="shared" si="188"/>
        <v/>
      </c>
      <c r="H154" s="520"/>
      <c r="I154" s="527"/>
      <c r="J154" s="661"/>
      <c r="K154" s="662"/>
      <c r="L154" s="663"/>
      <c r="M154" s="662"/>
      <c r="N154" s="663"/>
      <c r="O154" s="664"/>
      <c r="P154" s="663">
        <v>1</v>
      </c>
      <c r="Q154" s="662">
        <v>14</v>
      </c>
      <c r="R154" s="663">
        <v>1</v>
      </c>
      <c r="S154" s="662">
        <v>14</v>
      </c>
      <c r="T154" s="663">
        <v>3</v>
      </c>
      <c r="U154" s="671" t="s">
        <v>87</v>
      </c>
      <c r="V154" s="682">
        <v>1</v>
      </c>
      <c r="W154" s="662">
        <v>14</v>
      </c>
      <c r="X154" s="663">
        <v>1</v>
      </c>
      <c r="Y154" s="662">
        <v>14</v>
      </c>
      <c r="Z154" s="663">
        <v>3</v>
      </c>
      <c r="AA154" s="671" t="s">
        <v>87</v>
      </c>
      <c r="AB154" s="682">
        <v>1</v>
      </c>
      <c r="AC154" s="662">
        <v>14</v>
      </c>
      <c r="AD154" s="663">
        <v>1</v>
      </c>
      <c r="AE154" s="662">
        <v>14</v>
      </c>
      <c r="AF154" s="663">
        <v>3</v>
      </c>
      <c r="AG154" s="668" t="s">
        <v>87</v>
      </c>
      <c r="AH154" s="663"/>
      <c r="AI154" s="662"/>
      <c r="AJ154" s="663"/>
      <c r="AK154" s="662"/>
      <c r="AL154" s="663"/>
      <c r="AM154" s="671"/>
      <c r="AN154" s="682"/>
      <c r="AO154" s="662"/>
      <c r="AP154" s="674"/>
      <c r="AQ154" s="662"/>
      <c r="AR154" s="674"/>
      <c r="AS154" s="668"/>
      <c r="AT154" s="519"/>
      <c r="AU154" s="440"/>
      <c r="AV154" s="439"/>
      <c r="AW154" s="440"/>
      <c r="AX154" s="439"/>
      <c r="AY154" s="439"/>
      <c r="AZ154" s="441"/>
      <c r="BA154" s="442"/>
      <c r="BB154" s="443"/>
      <c r="BC154" s="440"/>
      <c r="BD154" s="444"/>
      <c r="BE154" s="506"/>
      <c r="BF154" s="502" t="s">
        <v>851</v>
      </c>
      <c r="BG154" s="502" t="s">
        <v>852</v>
      </c>
    </row>
    <row r="155" spans="1:59" ht="15.75" customHeight="1" x14ac:dyDescent="0.2">
      <c r="A155" s="102" t="s">
        <v>659</v>
      </c>
      <c r="B155" s="435" t="s">
        <v>19</v>
      </c>
      <c r="C155" s="660" t="s">
        <v>808</v>
      </c>
      <c r="D155" s="528"/>
      <c r="E155" s="529" t="str">
        <f>IF(D155*14=0,"",D155*14)</f>
        <v/>
      </c>
      <c r="F155" s="530"/>
      <c r="G155" s="529" t="str">
        <f>IF(F155*14=0,"",F155*14)</f>
        <v/>
      </c>
      <c r="H155" s="530"/>
      <c r="I155" s="531"/>
      <c r="J155" s="661"/>
      <c r="K155" s="662"/>
      <c r="L155" s="663"/>
      <c r="M155" s="662"/>
      <c r="N155" s="663"/>
      <c r="O155" s="664"/>
      <c r="P155" s="663"/>
      <c r="Q155" s="662"/>
      <c r="R155" s="663"/>
      <c r="S155" s="662"/>
      <c r="T155" s="663"/>
      <c r="U155" s="668"/>
      <c r="V155" s="663"/>
      <c r="W155" s="662"/>
      <c r="X155" s="663"/>
      <c r="Y155" s="662"/>
      <c r="Z155" s="663"/>
      <c r="AA155" s="668"/>
      <c r="AB155" s="663"/>
      <c r="AC155" s="662"/>
      <c r="AD155" s="663"/>
      <c r="AE155" s="662"/>
      <c r="AF155" s="663"/>
      <c r="AG155" s="668"/>
      <c r="AH155" s="663"/>
      <c r="AI155" s="662"/>
      <c r="AJ155" s="663"/>
      <c r="AK155" s="662"/>
      <c r="AL155" s="663"/>
      <c r="AM155" s="668"/>
      <c r="AN155" s="663">
        <v>2</v>
      </c>
      <c r="AO155" s="662">
        <v>28</v>
      </c>
      <c r="AP155" s="663"/>
      <c r="AQ155" s="662"/>
      <c r="AR155" s="663">
        <v>3</v>
      </c>
      <c r="AS155" s="668" t="s">
        <v>353</v>
      </c>
      <c r="AT155" s="519"/>
      <c r="AU155" s="440"/>
      <c r="AV155" s="439"/>
      <c r="AW155" s="440"/>
      <c r="AX155" s="439"/>
      <c r="AY155" s="439"/>
      <c r="AZ155" s="441"/>
      <c r="BA155" s="442"/>
      <c r="BB155" s="443"/>
      <c r="BC155" s="440"/>
      <c r="BD155" s="444"/>
      <c r="BE155" s="506"/>
      <c r="BF155" s="502" t="s">
        <v>914</v>
      </c>
      <c r="BG155" s="502" t="s">
        <v>853</v>
      </c>
    </row>
    <row r="156" spans="1:59" ht="15.75" customHeight="1" x14ac:dyDescent="0.2">
      <c r="A156" s="102" t="s">
        <v>747</v>
      </c>
      <c r="B156" s="435" t="s">
        <v>19</v>
      </c>
      <c r="C156" s="660" t="s">
        <v>809</v>
      </c>
      <c r="D156" s="528"/>
      <c r="E156" s="529" t="str">
        <f>IF(D156*14=0,"",D156*14)</f>
        <v/>
      </c>
      <c r="F156" s="530"/>
      <c r="G156" s="529" t="str">
        <f>IF(F156*14=0,"",F156*14)</f>
        <v/>
      </c>
      <c r="H156" s="530"/>
      <c r="I156" s="531"/>
      <c r="J156" s="661"/>
      <c r="K156" s="662"/>
      <c r="L156" s="663"/>
      <c r="M156" s="662"/>
      <c r="N156" s="663"/>
      <c r="O156" s="664"/>
      <c r="P156" s="663"/>
      <c r="Q156" s="662"/>
      <c r="R156" s="663"/>
      <c r="S156" s="662"/>
      <c r="T156" s="663"/>
      <c r="U156" s="668"/>
      <c r="V156" s="663"/>
      <c r="W156" s="662"/>
      <c r="X156" s="663"/>
      <c r="Y156" s="662"/>
      <c r="Z156" s="663"/>
      <c r="AA156" s="668"/>
      <c r="AB156" s="663"/>
      <c r="AC156" s="662">
        <v>6</v>
      </c>
      <c r="AD156" s="663">
        <v>2</v>
      </c>
      <c r="AE156" s="662">
        <v>22</v>
      </c>
      <c r="AF156" s="663">
        <v>3</v>
      </c>
      <c r="AG156" s="668" t="s">
        <v>353</v>
      </c>
      <c r="AH156" s="663"/>
      <c r="AI156" s="662"/>
      <c r="AJ156" s="663"/>
      <c r="AK156" s="662"/>
      <c r="AL156" s="663"/>
      <c r="AM156" s="668"/>
      <c r="AN156" s="663"/>
      <c r="AO156" s="662"/>
      <c r="AP156" s="663"/>
      <c r="AQ156" s="662"/>
      <c r="AR156" s="663"/>
      <c r="AS156" s="668"/>
      <c r="AT156" s="519"/>
      <c r="AU156" s="440"/>
      <c r="AV156" s="439"/>
      <c r="AW156" s="440"/>
      <c r="AX156" s="439"/>
      <c r="AY156" s="439"/>
      <c r="AZ156" s="441"/>
      <c r="BA156" s="442"/>
      <c r="BB156" s="443"/>
      <c r="BC156" s="440"/>
      <c r="BD156" s="444"/>
      <c r="BE156" s="506"/>
      <c r="BF156" s="502" t="s">
        <v>915</v>
      </c>
      <c r="BG156" s="502" t="s">
        <v>675</v>
      </c>
    </row>
    <row r="157" spans="1:59" ht="15.75" customHeight="1" x14ac:dyDescent="0.2">
      <c r="A157" s="102" t="s">
        <v>748</v>
      </c>
      <c r="B157" s="435" t="s">
        <v>19</v>
      </c>
      <c r="C157" s="660" t="s">
        <v>810</v>
      </c>
      <c r="D157" s="525"/>
      <c r="E157" s="526" t="str">
        <f t="shared" ref="E157:E159" si="189">IF(D157*15=0,"",D157*15)</f>
        <v/>
      </c>
      <c r="F157" s="520"/>
      <c r="G157" s="526" t="str">
        <f t="shared" ref="G157:G159" si="190">IF(F157*15=0,"",F157*15)</f>
        <v/>
      </c>
      <c r="H157" s="520"/>
      <c r="I157" s="527"/>
      <c r="J157" s="661"/>
      <c r="K157" s="662"/>
      <c r="L157" s="663"/>
      <c r="M157" s="662"/>
      <c r="N157" s="663"/>
      <c r="O157" s="664"/>
      <c r="P157" s="663"/>
      <c r="Q157" s="662"/>
      <c r="R157" s="663"/>
      <c r="S157" s="662"/>
      <c r="T157" s="663"/>
      <c r="U157" s="668"/>
      <c r="V157" s="663">
        <v>1</v>
      </c>
      <c r="W157" s="662">
        <v>14</v>
      </c>
      <c r="X157" s="663">
        <v>1</v>
      </c>
      <c r="Y157" s="662">
        <v>14</v>
      </c>
      <c r="Z157" s="663">
        <v>3</v>
      </c>
      <c r="AA157" s="668" t="s">
        <v>352</v>
      </c>
      <c r="AB157" s="663"/>
      <c r="AC157" s="662"/>
      <c r="AD157" s="663"/>
      <c r="AE157" s="662"/>
      <c r="AF157" s="663"/>
      <c r="AG157" s="668"/>
      <c r="AH157" s="663">
        <v>1</v>
      </c>
      <c r="AI157" s="662">
        <v>14</v>
      </c>
      <c r="AJ157" s="663">
        <v>1</v>
      </c>
      <c r="AK157" s="662">
        <v>14</v>
      </c>
      <c r="AL157" s="663">
        <v>3</v>
      </c>
      <c r="AM157" s="668" t="s">
        <v>352</v>
      </c>
      <c r="AN157" s="663"/>
      <c r="AO157" s="662"/>
      <c r="AP157" s="674"/>
      <c r="AQ157" s="662"/>
      <c r="AR157" s="674"/>
      <c r="AS157" s="668"/>
      <c r="AT157" s="519"/>
      <c r="AU157" s="440"/>
      <c r="AV157" s="439"/>
      <c r="AW157" s="440"/>
      <c r="AX157" s="439"/>
      <c r="AY157" s="439"/>
      <c r="AZ157" s="441"/>
      <c r="BA157" s="440"/>
      <c r="BB157" s="443"/>
      <c r="BC157" s="440"/>
      <c r="BD157" s="444"/>
      <c r="BE157" s="506"/>
      <c r="BF157" s="502" t="s">
        <v>444</v>
      </c>
      <c r="BG157" s="502" t="s">
        <v>854</v>
      </c>
    </row>
    <row r="158" spans="1:59" ht="15.75" customHeight="1" x14ac:dyDescent="0.2">
      <c r="A158" s="102" t="s">
        <v>658</v>
      </c>
      <c r="B158" s="435" t="s">
        <v>19</v>
      </c>
      <c r="C158" s="660" t="s">
        <v>811</v>
      </c>
      <c r="D158" s="525"/>
      <c r="E158" s="526" t="str">
        <f t="shared" si="189"/>
        <v/>
      </c>
      <c r="F158" s="520"/>
      <c r="G158" s="526" t="str">
        <f t="shared" si="190"/>
        <v/>
      </c>
      <c r="H158" s="520"/>
      <c r="I158" s="527"/>
      <c r="J158" s="682">
        <v>1</v>
      </c>
      <c r="K158" s="662">
        <v>14</v>
      </c>
      <c r="L158" s="663">
        <v>1</v>
      </c>
      <c r="M158" s="662">
        <v>14</v>
      </c>
      <c r="N158" s="663">
        <v>3</v>
      </c>
      <c r="O158" s="668" t="s">
        <v>87</v>
      </c>
      <c r="P158" s="663"/>
      <c r="Q158" s="662"/>
      <c r="R158" s="663"/>
      <c r="S158" s="662"/>
      <c r="T158" s="663"/>
      <c r="U158" s="668"/>
      <c r="V158" s="663">
        <v>1</v>
      </c>
      <c r="W158" s="662">
        <v>14</v>
      </c>
      <c r="X158" s="663">
        <v>1</v>
      </c>
      <c r="Y158" s="662">
        <v>14</v>
      </c>
      <c r="Z158" s="663">
        <v>3</v>
      </c>
      <c r="AA158" s="668" t="s">
        <v>87</v>
      </c>
      <c r="AB158" s="663"/>
      <c r="AC158" s="662"/>
      <c r="AD158" s="663"/>
      <c r="AE158" s="662"/>
      <c r="AF158" s="663"/>
      <c r="AG158" s="668"/>
      <c r="AH158" s="663">
        <v>1</v>
      </c>
      <c r="AI158" s="662">
        <v>14</v>
      </c>
      <c r="AJ158" s="663">
        <v>1</v>
      </c>
      <c r="AK158" s="662">
        <v>14</v>
      </c>
      <c r="AL158" s="663">
        <v>3</v>
      </c>
      <c r="AM158" s="668" t="s">
        <v>87</v>
      </c>
      <c r="AN158" s="663"/>
      <c r="AO158" s="662"/>
      <c r="AP158" s="663"/>
      <c r="AQ158" s="662"/>
      <c r="AR158" s="663"/>
      <c r="AS158" s="668"/>
      <c r="AT158" s="519"/>
      <c r="AU158" s="440"/>
      <c r="AV158" s="439"/>
      <c r="AW158" s="440"/>
      <c r="AX158" s="439"/>
      <c r="AY158" s="439"/>
      <c r="AZ158" s="441"/>
      <c r="BA158" s="442"/>
      <c r="BB158" s="443"/>
      <c r="BC158" s="440"/>
      <c r="BD158" s="444"/>
      <c r="BE158" s="506"/>
      <c r="BF158" s="670" t="s">
        <v>855</v>
      </c>
      <c r="BG158" s="670" t="s">
        <v>856</v>
      </c>
    </row>
    <row r="159" spans="1:59" ht="15.75" customHeight="1" x14ac:dyDescent="0.2">
      <c r="A159" s="102" t="s">
        <v>749</v>
      </c>
      <c r="B159" s="435" t="s">
        <v>19</v>
      </c>
      <c r="C159" s="660" t="s">
        <v>812</v>
      </c>
      <c r="D159" s="525"/>
      <c r="E159" s="526" t="str">
        <f t="shared" si="189"/>
        <v/>
      </c>
      <c r="F159" s="520"/>
      <c r="G159" s="526" t="str">
        <f t="shared" si="190"/>
        <v/>
      </c>
      <c r="H159" s="520"/>
      <c r="I159" s="527"/>
      <c r="J159" s="661"/>
      <c r="K159" s="662"/>
      <c r="L159" s="663"/>
      <c r="M159" s="662"/>
      <c r="N159" s="663"/>
      <c r="O159" s="664"/>
      <c r="P159" s="663">
        <v>1</v>
      </c>
      <c r="Q159" s="662">
        <v>14</v>
      </c>
      <c r="R159" s="663">
        <v>1</v>
      </c>
      <c r="S159" s="662">
        <v>14</v>
      </c>
      <c r="T159" s="663">
        <v>3</v>
      </c>
      <c r="U159" s="668" t="s">
        <v>15</v>
      </c>
      <c r="V159" s="663">
        <v>1</v>
      </c>
      <c r="W159" s="662">
        <v>14</v>
      </c>
      <c r="X159" s="663">
        <v>1</v>
      </c>
      <c r="Y159" s="662">
        <v>14</v>
      </c>
      <c r="Z159" s="663">
        <v>3</v>
      </c>
      <c r="AA159" s="668" t="s">
        <v>15</v>
      </c>
      <c r="AB159" s="663">
        <v>1</v>
      </c>
      <c r="AC159" s="662">
        <v>14</v>
      </c>
      <c r="AD159" s="663">
        <v>1</v>
      </c>
      <c r="AE159" s="662">
        <v>14</v>
      </c>
      <c r="AF159" s="663">
        <v>3</v>
      </c>
      <c r="AG159" s="668" t="s">
        <v>15</v>
      </c>
      <c r="AH159" s="663">
        <v>1</v>
      </c>
      <c r="AI159" s="662">
        <v>14</v>
      </c>
      <c r="AJ159" s="663">
        <v>1</v>
      </c>
      <c r="AK159" s="662">
        <v>14</v>
      </c>
      <c r="AL159" s="663">
        <v>3</v>
      </c>
      <c r="AM159" s="668" t="s">
        <v>15</v>
      </c>
      <c r="AN159" s="663">
        <v>1</v>
      </c>
      <c r="AO159" s="662">
        <v>14</v>
      </c>
      <c r="AP159" s="663">
        <v>1</v>
      </c>
      <c r="AQ159" s="662">
        <v>14</v>
      </c>
      <c r="AR159" s="663">
        <v>3</v>
      </c>
      <c r="AS159" s="668" t="s">
        <v>15</v>
      </c>
      <c r="AT159" s="519"/>
      <c r="AU159" s="440"/>
      <c r="AV159" s="439"/>
      <c r="AW159" s="440"/>
      <c r="AX159" s="439"/>
      <c r="AY159" s="439"/>
      <c r="AZ159" s="441"/>
      <c r="BA159" s="442"/>
      <c r="BB159" s="443"/>
      <c r="BC159" s="440"/>
      <c r="BD159" s="444"/>
      <c r="BE159" s="506"/>
      <c r="BF159" s="670" t="s">
        <v>855</v>
      </c>
      <c r="BG159" s="670" t="s">
        <v>916</v>
      </c>
    </row>
    <row r="160" spans="1:59" ht="15.75" customHeight="1" x14ac:dyDescent="0.2">
      <c r="A160" s="102" t="s">
        <v>750</v>
      </c>
      <c r="B160" s="435" t="s">
        <v>19</v>
      </c>
      <c r="C160" s="660" t="s">
        <v>813</v>
      </c>
      <c r="D160" s="528"/>
      <c r="E160" s="529" t="str">
        <f>IF(D160*14=0,"",D160*14)</f>
        <v/>
      </c>
      <c r="F160" s="530"/>
      <c r="G160" s="529" t="str">
        <f>IF(F160*14=0,"",F160*14)</f>
        <v/>
      </c>
      <c r="H160" s="530"/>
      <c r="I160" s="531"/>
      <c r="J160" s="661"/>
      <c r="K160" s="662"/>
      <c r="L160" s="663"/>
      <c r="M160" s="662"/>
      <c r="N160" s="663"/>
      <c r="O160" s="664"/>
      <c r="P160" s="663">
        <v>1</v>
      </c>
      <c r="Q160" s="662">
        <v>14</v>
      </c>
      <c r="R160" s="663">
        <v>1</v>
      </c>
      <c r="S160" s="662">
        <v>14</v>
      </c>
      <c r="T160" s="663">
        <v>3</v>
      </c>
      <c r="U160" s="668" t="s">
        <v>352</v>
      </c>
      <c r="V160" s="663"/>
      <c r="W160" s="662"/>
      <c r="X160" s="663"/>
      <c r="Y160" s="662"/>
      <c r="Z160" s="663"/>
      <c r="AA160" s="668"/>
      <c r="AB160" s="663">
        <v>1</v>
      </c>
      <c r="AC160" s="662">
        <v>14</v>
      </c>
      <c r="AD160" s="663">
        <v>1</v>
      </c>
      <c r="AE160" s="662">
        <v>14</v>
      </c>
      <c r="AF160" s="663">
        <v>3</v>
      </c>
      <c r="AG160" s="668" t="s">
        <v>352</v>
      </c>
      <c r="AH160" s="663"/>
      <c r="AI160" s="662"/>
      <c r="AJ160" s="663"/>
      <c r="AK160" s="662"/>
      <c r="AL160" s="663"/>
      <c r="AM160" s="668"/>
      <c r="AN160" s="663">
        <v>1</v>
      </c>
      <c r="AO160" s="662">
        <v>14</v>
      </c>
      <c r="AP160" s="663">
        <v>1</v>
      </c>
      <c r="AQ160" s="662">
        <v>14</v>
      </c>
      <c r="AR160" s="663">
        <v>3</v>
      </c>
      <c r="AS160" s="668" t="s">
        <v>352</v>
      </c>
      <c r="AT160" s="519"/>
      <c r="AU160" s="440"/>
      <c r="AV160" s="439"/>
      <c r="AW160" s="440"/>
      <c r="AX160" s="439"/>
      <c r="AY160" s="439"/>
      <c r="AZ160" s="441"/>
      <c r="BA160" s="442"/>
      <c r="BB160" s="443"/>
      <c r="BC160" s="440"/>
      <c r="BD160" s="444"/>
      <c r="BE160" s="506"/>
      <c r="BF160" s="502" t="s">
        <v>855</v>
      </c>
      <c r="BG160" s="502" t="s">
        <v>857</v>
      </c>
    </row>
    <row r="161" spans="1:59" ht="15.75" customHeight="1" x14ac:dyDescent="0.2">
      <c r="A161" s="102" t="s">
        <v>751</v>
      </c>
      <c r="B161" s="435" t="s">
        <v>19</v>
      </c>
      <c r="C161" s="660" t="s">
        <v>814</v>
      </c>
      <c r="D161" s="528"/>
      <c r="E161" s="529" t="str">
        <f>IF(D161*14=0,"",D161*14)</f>
        <v/>
      </c>
      <c r="F161" s="530"/>
      <c r="G161" s="529" t="str">
        <f>IF(F161*14=0,"",F161*14)</f>
        <v/>
      </c>
      <c r="H161" s="530"/>
      <c r="I161" s="531"/>
      <c r="J161" s="661">
        <v>2</v>
      </c>
      <c r="K161" s="662">
        <v>20</v>
      </c>
      <c r="L161" s="663"/>
      <c r="M161" s="662">
        <v>8</v>
      </c>
      <c r="N161" s="663">
        <v>3</v>
      </c>
      <c r="O161" s="664" t="s">
        <v>87</v>
      </c>
      <c r="P161" s="663"/>
      <c r="Q161" s="662"/>
      <c r="R161" s="663"/>
      <c r="S161" s="662"/>
      <c r="T161" s="663"/>
      <c r="U161" s="671"/>
      <c r="V161" s="661">
        <v>2</v>
      </c>
      <c r="W161" s="662">
        <v>20</v>
      </c>
      <c r="X161" s="663"/>
      <c r="Y161" s="662">
        <v>8</v>
      </c>
      <c r="Z161" s="663">
        <v>3</v>
      </c>
      <c r="AA161" s="664" t="s">
        <v>87</v>
      </c>
      <c r="AB161" s="663"/>
      <c r="AC161" s="662"/>
      <c r="AD161" s="663"/>
      <c r="AE161" s="662"/>
      <c r="AF161" s="663"/>
      <c r="AG161" s="672"/>
      <c r="AH161" s="661">
        <v>2</v>
      </c>
      <c r="AI161" s="662">
        <v>20</v>
      </c>
      <c r="AJ161" s="663"/>
      <c r="AK161" s="662">
        <v>8</v>
      </c>
      <c r="AL161" s="663">
        <v>3</v>
      </c>
      <c r="AM161" s="664" t="s">
        <v>87</v>
      </c>
      <c r="AN161" s="663"/>
      <c r="AO161" s="662"/>
      <c r="AP161" s="674"/>
      <c r="AQ161" s="662"/>
      <c r="AR161" s="674"/>
      <c r="AS161" s="668"/>
      <c r="AT161" s="519"/>
      <c r="AU161" s="440"/>
      <c r="AV161" s="439"/>
      <c r="AW161" s="440"/>
      <c r="AX161" s="439"/>
      <c r="AY161" s="439"/>
      <c r="AZ161" s="441"/>
      <c r="BA161" s="442"/>
      <c r="BB161" s="443"/>
      <c r="BC161" s="440"/>
      <c r="BD161" s="444"/>
      <c r="BE161" s="506"/>
      <c r="BF161" s="502" t="s">
        <v>471</v>
      </c>
      <c r="BG161" s="502" t="s">
        <v>942</v>
      </c>
    </row>
    <row r="162" spans="1:59" ht="15.75" customHeight="1" x14ac:dyDescent="0.2">
      <c r="A162" s="102" t="s">
        <v>752</v>
      </c>
      <c r="B162" s="435" t="s">
        <v>19</v>
      </c>
      <c r="C162" s="660" t="s">
        <v>815</v>
      </c>
      <c r="D162" s="525"/>
      <c r="E162" s="526"/>
      <c r="F162" s="520"/>
      <c r="G162" s="526"/>
      <c r="H162" s="520"/>
      <c r="I162" s="527"/>
      <c r="J162" s="661"/>
      <c r="K162" s="662"/>
      <c r="L162" s="663"/>
      <c r="M162" s="662"/>
      <c r="N162" s="663"/>
      <c r="O162" s="664"/>
      <c r="P162" s="663"/>
      <c r="Q162" s="662"/>
      <c r="R162" s="663"/>
      <c r="S162" s="662"/>
      <c r="T162" s="663"/>
      <c r="U162" s="671"/>
      <c r="V162" s="663"/>
      <c r="W162" s="662">
        <v>8</v>
      </c>
      <c r="X162" s="663">
        <v>2</v>
      </c>
      <c r="Y162" s="662">
        <v>20</v>
      </c>
      <c r="Z162" s="663">
        <v>3</v>
      </c>
      <c r="AA162" s="672" t="s">
        <v>87</v>
      </c>
      <c r="AB162" s="663"/>
      <c r="AC162" s="662">
        <v>8</v>
      </c>
      <c r="AD162" s="663">
        <v>2</v>
      </c>
      <c r="AE162" s="662">
        <v>20</v>
      </c>
      <c r="AF162" s="663">
        <v>3</v>
      </c>
      <c r="AG162" s="672" t="s">
        <v>87</v>
      </c>
      <c r="AH162" s="663"/>
      <c r="AI162" s="662">
        <v>8</v>
      </c>
      <c r="AJ162" s="663">
        <v>2</v>
      </c>
      <c r="AK162" s="662">
        <v>20</v>
      </c>
      <c r="AL162" s="663">
        <v>3</v>
      </c>
      <c r="AM162" s="672" t="s">
        <v>87</v>
      </c>
      <c r="AN162" s="663"/>
      <c r="AO162" s="662">
        <v>8</v>
      </c>
      <c r="AP162" s="663">
        <v>2</v>
      </c>
      <c r="AQ162" s="662">
        <v>20</v>
      </c>
      <c r="AR162" s="663">
        <v>3</v>
      </c>
      <c r="AS162" s="672" t="s">
        <v>87</v>
      </c>
      <c r="AT162" s="519"/>
      <c r="AU162" s="440"/>
      <c r="AV162" s="439"/>
      <c r="AW162" s="440"/>
      <c r="AX162" s="439"/>
      <c r="AY162" s="439"/>
      <c r="AZ162" s="441"/>
      <c r="BA162" s="440"/>
      <c r="BB162" s="443"/>
      <c r="BC162" s="440"/>
      <c r="BD162" s="444"/>
      <c r="BE162" s="506"/>
      <c r="BF162" s="502" t="s">
        <v>471</v>
      </c>
      <c r="BG162" s="502" t="s">
        <v>563</v>
      </c>
    </row>
    <row r="163" spans="1:59" ht="15.75" customHeight="1" x14ac:dyDescent="0.2">
      <c r="A163" s="102" t="s">
        <v>753</v>
      </c>
      <c r="B163" s="435" t="s">
        <v>19</v>
      </c>
      <c r="C163" s="660" t="s">
        <v>816</v>
      </c>
      <c r="D163" s="525"/>
      <c r="E163" s="526"/>
      <c r="F163" s="520"/>
      <c r="G163" s="526"/>
      <c r="H163" s="520"/>
      <c r="I163" s="527"/>
      <c r="J163" s="661"/>
      <c r="K163" s="662"/>
      <c r="L163" s="663"/>
      <c r="M163" s="662"/>
      <c r="N163" s="663"/>
      <c r="O163" s="664"/>
      <c r="P163" s="663"/>
      <c r="Q163" s="662"/>
      <c r="R163" s="663"/>
      <c r="S163" s="662"/>
      <c r="T163" s="663"/>
      <c r="U163" s="671"/>
      <c r="V163" s="661"/>
      <c r="W163" s="662"/>
      <c r="X163" s="663"/>
      <c r="Y163" s="662"/>
      <c r="Z163" s="663"/>
      <c r="AA163" s="672"/>
      <c r="AB163" s="663">
        <v>2</v>
      </c>
      <c r="AC163" s="662">
        <v>22</v>
      </c>
      <c r="AD163" s="663"/>
      <c r="AE163" s="662">
        <v>6</v>
      </c>
      <c r="AF163" s="663">
        <v>3</v>
      </c>
      <c r="AG163" s="672" t="s">
        <v>352</v>
      </c>
      <c r="AH163" s="663">
        <v>2</v>
      </c>
      <c r="AI163" s="662">
        <v>22</v>
      </c>
      <c r="AJ163" s="663"/>
      <c r="AK163" s="662">
        <v>6</v>
      </c>
      <c r="AL163" s="663">
        <v>3</v>
      </c>
      <c r="AM163" s="672" t="s">
        <v>352</v>
      </c>
      <c r="AN163" s="663">
        <v>2</v>
      </c>
      <c r="AO163" s="662">
        <v>22</v>
      </c>
      <c r="AP163" s="663"/>
      <c r="AQ163" s="662">
        <v>6</v>
      </c>
      <c r="AR163" s="663">
        <v>3</v>
      </c>
      <c r="AS163" s="672" t="s">
        <v>352</v>
      </c>
      <c r="AT163" s="519"/>
      <c r="AU163" s="440"/>
      <c r="AV163" s="439"/>
      <c r="AW163" s="440"/>
      <c r="AX163" s="439"/>
      <c r="AY163" s="439"/>
      <c r="AZ163" s="441"/>
      <c r="BA163" s="442"/>
      <c r="BB163" s="443"/>
      <c r="BC163" s="440"/>
      <c r="BD163" s="444"/>
      <c r="BE163" s="506"/>
      <c r="BF163" s="502" t="s">
        <v>503</v>
      </c>
      <c r="BG163" s="502" t="s">
        <v>858</v>
      </c>
    </row>
    <row r="164" spans="1:59" ht="15.75" customHeight="1" x14ac:dyDescent="0.2">
      <c r="A164" s="102" t="s">
        <v>754</v>
      </c>
      <c r="B164" s="435" t="s">
        <v>19</v>
      </c>
      <c r="C164" s="660" t="s">
        <v>817</v>
      </c>
      <c r="D164" s="525"/>
      <c r="E164" s="526"/>
      <c r="F164" s="520"/>
      <c r="G164" s="526"/>
      <c r="H164" s="520"/>
      <c r="I164" s="527"/>
      <c r="J164" s="661"/>
      <c r="K164" s="662"/>
      <c r="L164" s="663"/>
      <c r="M164" s="662"/>
      <c r="N164" s="663"/>
      <c r="O164" s="664"/>
      <c r="P164" s="663"/>
      <c r="Q164" s="662"/>
      <c r="R164" s="663"/>
      <c r="S164" s="662"/>
      <c r="T164" s="663"/>
      <c r="U164" s="671"/>
      <c r="V164" s="661"/>
      <c r="W164" s="662"/>
      <c r="X164" s="663"/>
      <c r="Y164" s="662"/>
      <c r="Z164" s="663"/>
      <c r="AA164" s="672"/>
      <c r="AB164" s="663">
        <v>2</v>
      </c>
      <c r="AC164" s="662">
        <v>28</v>
      </c>
      <c r="AD164" s="663"/>
      <c r="AE164" s="662"/>
      <c r="AF164" s="663">
        <v>3</v>
      </c>
      <c r="AG164" s="672" t="s">
        <v>352</v>
      </c>
      <c r="AH164" s="663">
        <v>2</v>
      </c>
      <c r="AI164" s="662">
        <v>28</v>
      </c>
      <c r="AJ164" s="663"/>
      <c r="AK164" s="662"/>
      <c r="AL164" s="663">
        <v>3</v>
      </c>
      <c r="AM164" s="672" t="s">
        <v>352</v>
      </c>
      <c r="AN164" s="663">
        <v>2</v>
      </c>
      <c r="AO164" s="662">
        <v>28</v>
      </c>
      <c r="AP164" s="674"/>
      <c r="AQ164" s="662"/>
      <c r="AR164" s="674">
        <v>3</v>
      </c>
      <c r="AS164" s="668" t="s">
        <v>352</v>
      </c>
      <c r="AT164" s="519"/>
      <c r="AU164" s="440"/>
      <c r="AV164" s="439"/>
      <c r="AW164" s="440"/>
      <c r="AX164" s="439"/>
      <c r="AY164" s="439"/>
      <c r="AZ164" s="441"/>
      <c r="BA164" s="442"/>
      <c r="BB164" s="443"/>
      <c r="BC164" s="440"/>
      <c r="BD164" s="444"/>
      <c r="BE164" s="506"/>
      <c r="BF164" s="502" t="s">
        <v>503</v>
      </c>
      <c r="BG164" s="502" t="s">
        <v>858</v>
      </c>
    </row>
    <row r="165" spans="1:59" ht="15.75" customHeight="1" x14ac:dyDescent="0.2">
      <c r="A165" s="102" t="s">
        <v>755</v>
      </c>
      <c r="B165" s="435" t="s">
        <v>19</v>
      </c>
      <c r="C165" s="660" t="s">
        <v>818</v>
      </c>
      <c r="D165" s="528"/>
      <c r="E165" s="529"/>
      <c r="F165" s="530"/>
      <c r="G165" s="529"/>
      <c r="H165" s="530"/>
      <c r="I165" s="531"/>
      <c r="J165" s="661"/>
      <c r="K165" s="662"/>
      <c r="L165" s="663"/>
      <c r="M165" s="662"/>
      <c r="N165" s="663"/>
      <c r="O165" s="664"/>
      <c r="P165" s="663"/>
      <c r="Q165" s="662"/>
      <c r="R165" s="663"/>
      <c r="S165" s="662"/>
      <c r="T165" s="663"/>
      <c r="U165" s="671"/>
      <c r="V165" s="661"/>
      <c r="W165" s="662"/>
      <c r="X165" s="663"/>
      <c r="Y165" s="662"/>
      <c r="Z165" s="663"/>
      <c r="AA165" s="672"/>
      <c r="AB165" s="663"/>
      <c r="AC165" s="662"/>
      <c r="AD165" s="663"/>
      <c r="AE165" s="662"/>
      <c r="AF165" s="663"/>
      <c r="AG165" s="672"/>
      <c r="AH165" s="663">
        <v>2</v>
      </c>
      <c r="AI165" s="662">
        <v>28</v>
      </c>
      <c r="AJ165" s="663"/>
      <c r="AK165" s="662"/>
      <c r="AL165" s="663">
        <v>3</v>
      </c>
      <c r="AM165" s="672" t="s">
        <v>352</v>
      </c>
      <c r="AN165" s="663">
        <v>2</v>
      </c>
      <c r="AO165" s="662">
        <v>28</v>
      </c>
      <c r="AP165" s="674"/>
      <c r="AQ165" s="662"/>
      <c r="AR165" s="674">
        <v>3</v>
      </c>
      <c r="AS165" s="668" t="s">
        <v>352</v>
      </c>
      <c r="AT165" s="519"/>
      <c r="AU165" s="440"/>
      <c r="AV165" s="439"/>
      <c r="AW165" s="440"/>
      <c r="AX165" s="439"/>
      <c r="AY165" s="439"/>
      <c r="AZ165" s="441"/>
      <c r="BA165" s="442"/>
      <c r="BB165" s="443"/>
      <c r="BC165" s="440"/>
      <c r="BD165" s="444"/>
      <c r="BE165" s="506"/>
      <c r="BF165" s="502" t="s">
        <v>503</v>
      </c>
      <c r="BG165" s="502" t="s">
        <v>957</v>
      </c>
    </row>
    <row r="166" spans="1:59" ht="15.75" customHeight="1" x14ac:dyDescent="0.2">
      <c r="A166" s="102" t="s">
        <v>756</v>
      </c>
      <c r="B166" s="435" t="s">
        <v>19</v>
      </c>
      <c r="C166" s="660" t="s">
        <v>819</v>
      </c>
      <c r="D166" s="532"/>
      <c r="E166" s="512"/>
      <c r="F166" s="511"/>
      <c r="G166" s="512"/>
      <c r="H166" s="511"/>
      <c r="I166" s="533"/>
      <c r="J166" s="661"/>
      <c r="K166" s="662"/>
      <c r="L166" s="663"/>
      <c r="M166" s="662"/>
      <c r="N166" s="663"/>
      <c r="O166" s="664"/>
      <c r="P166" s="663"/>
      <c r="Q166" s="662"/>
      <c r="R166" s="663"/>
      <c r="S166" s="662"/>
      <c r="T166" s="663"/>
      <c r="U166" s="671"/>
      <c r="V166" s="661"/>
      <c r="W166" s="662"/>
      <c r="X166" s="663"/>
      <c r="Y166" s="662"/>
      <c r="Z166" s="663"/>
      <c r="AA166" s="672"/>
      <c r="AB166" s="663">
        <v>1</v>
      </c>
      <c r="AC166" s="662">
        <v>14</v>
      </c>
      <c r="AD166" s="663">
        <v>1</v>
      </c>
      <c r="AE166" s="662">
        <v>14</v>
      </c>
      <c r="AF166" s="663">
        <v>3</v>
      </c>
      <c r="AG166" s="672" t="s">
        <v>352</v>
      </c>
      <c r="AH166" s="663">
        <v>1</v>
      </c>
      <c r="AI166" s="662">
        <v>14</v>
      </c>
      <c r="AJ166" s="663">
        <v>1</v>
      </c>
      <c r="AK166" s="662">
        <v>14</v>
      </c>
      <c r="AL166" s="663">
        <v>3</v>
      </c>
      <c r="AM166" s="672" t="s">
        <v>352</v>
      </c>
      <c r="AN166" s="663">
        <v>1</v>
      </c>
      <c r="AO166" s="662">
        <v>14</v>
      </c>
      <c r="AP166" s="663">
        <v>1</v>
      </c>
      <c r="AQ166" s="662">
        <v>14</v>
      </c>
      <c r="AR166" s="663">
        <v>3</v>
      </c>
      <c r="AS166" s="672" t="s">
        <v>352</v>
      </c>
      <c r="AT166" s="519"/>
      <c r="AU166" s="440"/>
      <c r="AV166" s="439"/>
      <c r="AW166" s="440"/>
      <c r="AX166" s="439"/>
      <c r="AY166" s="447"/>
      <c r="AZ166" s="441"/>
      <c r="BA166" s="442"/>
      <c r="BB166" s="443"/>
      <c r="BC166" s="440"/>
      <c r="BD166" s="444"/>
      <c r="BE166" s="506"/>
      <c r="BF166" s="502" t="s">
        <v>503</v>
      </c>
      <c r="BG166" s="502" t="s">
        <v>859</v>
      </c>
    </row>
    <row r="167" spans="1:59" ht="15.75" customHeight="1" x14ac:dyDescent="0.2">
      <c r="A167" s="102" t="s">
        <v>952</v>
      </c>
      <c r="B167" s="901" t="s">
        <v>19</v>
      </c>
      <c r="C167" s="902" t="s">
        <v>953</v>
      </c>
      <c r="D167" s="663"/>
      <c r="E167" s="900"/>
      <c r="F167" s="663"/>
      <c r="G167" s="900"/>
      <c r="H167" s="663"/>
      <c r="I167" s="671"/>
      <c r="J167" s="661"/>
      <c r="K167" s="900"/>
      <c r="L167" s="663"/>
      <c r="M167" s="900"/>
      <c r="N167" s="663"/>
      <c r="O167" s="664"/>
      <c r="P167" s="663"/>
      <c r="Q167" s="900"/>
      <c r="R167" s="663"/>
      <c r="S167" s="900"/>
      <c r="T167" s="663"/>
      <c r="U167" s="671"/>
      <c r="V167" s="661"/>
      <c r="W167" s="900"/>
      <c r="X167" s="663"/>
      <c r="Y167" s="900"/>
      <c r="Z167" s="663"/>
      <c r="AA167" s="672"/>
      <c r="AB167" s="19"/>
      <c r="AC167" s="903" t="str">
        <f t="shared" ref="AC167:AO168" si="191">IF(AB167*14=0,"",AB167*14)</f>
        <v/>
      </c>
      <c r="AD167" s="904">
        <v>2</v>
      </c>
      <c r="AE167" s="903">
        <f t="shared" ref="AE167:AQ168" si="192">IF(AD167*14=0,"",AD167*14)</f>
        <v>28</v>
      </c>
      <c r="AF167" s="904">
        <v>3</v>
      </c>
      <c r="AG167" s="905" t="s">
        <v>352</v>
      </c>
      <c r="AH167" s="19"/>
      <c r="AI167" s="903" t="str">
        <f t="shared" si="191"/>
        <v/>
      </c>
      <c r="AJ167" s="904">
        <v>2</v>
      </c>
      <c r="AK167" s="903">
        <f t="shared" si="192"/>
        <v>28</v>
      </c>
      <c r="AL167" s="904">
        <v>3</v>
      </c>
      <c r="AM167" s="905" t="s">
        <v>352</v>
      </c>
      <c r="AN167" s="19"/>
      <c r="AO167" s="903" t="str">
        <f t="shared" si="191"/>
        <v/>
      </c>
      <c r="AP167" s="904">
        <v>2</v>
      </c>
      <c r="AQ167" s="903">
        <f t="shared" si="192"/>
        <v>28</v>
      </c>
      <c r="AR167" s="904">
        <v>3</v>
      </c>
      <c r="AS167" s="905" t="s">
        <v>352</v>
      </c>
      <c r="AT167" s="663"/>
      <c r="AU167" s="900"/>
      <c r="AV167" s="663"/>
      <c r="AW167" s="900"/>
      <c r="AX167" s="663"/>
      <c r="AY167" s="663"/>
      <c r="AZ167" s="906"/>
      <c r="BA167" s="907"/>
      <c r="BB167" s="908"/>
      <c r="BC167" s="900"/>
      <c r="BD167" s="909"/>
      <c r="BE167" s="910"/>
      <c r="BF167" s="902" t="s">
        <v>503</v>
      </c>
      <c r="BG167" s="902" t="s">
        <v>496</v>
      </c>
    </row>
    <row r="168" spans="1:59" ht="15.75" customHeight="1" x14ac:dyDescent="0.2">
      <c r="A168" s="102" t="s">
        <v>954</v>
      </c>
      <c r="B168" s="901" t="s">
        <v>19</v>
      </c>
      <c r="C168" s="902" t="s">
        <v>955</v>
      </c>
      <c r="D168" s="663"/>
      <c r="E168" s="900"/>
      <c r="F168" s="663"/>
      <c r="G168" s="900"/>
      <c r="H168" s="663"/>
      <c r="I168" s="671"/>
      <c r="J168" s="661"/>
      <c r="K168" s="900"/>
      <c r="L168" s="663"/>
      <c r="M168" s="900"/>
      <c r="N168" s="663"/>
      <c r="O168" s="664"/>
      <c r="P168" s="663"/>
      <c r="Q168" s="900"/>
      <c r="R168" s="663"/>
      <c r="S168" s="900"/>
      <c r="T168" s="663"/>
      <c r="U168" s="671"/>
      <c r="V168" s="661"/>
      <c r="W168" s="900"/>
      <c r="X168" s="663"/>
      <c r="Y168" s="900"/>
      <c r="Z168" s="663"/>
      <c r="AA168" s="672"/>
      <c r="AB168" s="19">
        <v>2</v>
      </c>
      <c r="AC168" s="903">
        <f t="shared" si="191"/>
        <v>28</v>
      </c>
      <c r="AD168" s="19"/>
      <c r="AE168" s="903" t="str">
        <f t="shared" si="192"/>
        <v/>
      </c>
      <c r="AF168" s="19">
        <v>3</v>
      </c>
      <c r="AG168" s="911" t="s">
        <v>352</v>
      </c>
      <c r="AH168" s="19">
        <v>2</v>
      </c>
      <c r="AI168" s="903">
        <f t="shared" si="191"/>
        <v>28</v>
      </c>
      <c r="AJ168" s="19"/>
      <c r="AK168" s="903" t="str">
        <f t="shared" si="192"/>
        <v/>
      </c>
      <c r="AL168" s="19">
        <v>3</v>
      </c>
      <c r="AM168" s="911" t="s">
        <v>352</v>
      </c>
      <c r="AN168" s="19">
        <v>2</v>
      </c>
      <c r="AO168" s="903">
        <f t="shared" si="191"/>
        <v>28</v>
      </c>
      <c r="AP168" s="19"/>
      <c r="AQ168" s="903" t="str">
        <f t="shared" si="192"/>
        <v/>
      </c>
      <c r="AR168" s="19">
        <v>3</v>
      </c>
      <c r="AS168" s="911" t="s">
        <v>352</v>
      </c>
      <c r="AT168" s="663"/>
      <c r="AU168" s="900"/>
      <c r="AV168" s="663"/>
      <c r="AW168" s="900"/>
      <c r="AX168" s="663"/>
      <c r="AY168" s="663"/>
      <c r="AZ168" s="906"/>
      <c r="BA168" s="907"/>
      <c r="BB168" s="908"/>
      <c r="BC168" s="900"/>
      <c r="BD168" s="909"/>
      <c r="BE168" s="910"/>
      <c r="BF168" s="902" t="s">
        <v>503</v>
      </c>
      <c r="BG168" s="902" t="s">
        <v>956</v>
      </c>
    </row>
    <row r="169" spans="1:59" ht="15.75" customHeight="1" x14ac:dyDescent="0.2">
      <c r="A169" s="102" t="s">
        <v>757</v>
      </c>
      <c r="B169" s="435" t="s">
        <v>19</v>
      </c>
      <c r="C169" s="660" t="s">
        <v>820</v>
      </c>
      <c r="D169" s="534"/>
      <c r="E169" s="515"/>
      <c r="F169" s="516"/>
      <c r="G169" s="515"/>
      <c r="H169" s="516"/>
      <c r="I169" s="535"/>
      <c r="J169" s="661"/>
      <c r="K169" s="662"/>
      <c r="L169" s="663"/>
      <c r="M169" s="662"/>
      <c r="N169" s="663"/>
      <c r="O169" s="664"/>
      <c r="P169" s="663"/>
      <c r="Q169" s="662"/>
      <c r="R169" s="663"/>
      <c r="S169" s="662"/>
      <c r="T169" s="663"/>
      <c r="U169" s="671"/>
      <c r="V169" s="661"/>
      <c r="W169" s="662"/>
      <c r="X169" s="663"/>
      <c r="Y169" s="662"/>
      <c r="Z169" s="663"/>
      <c r="AA169" s="672"/>
      <c r="AB169" s="663"/>
      <c r="AC169" s="662"/>
      <c r="AD169" s="663"/>
      <c r="AE169" s="662"/>
      <c r="AF169" s="663"/>
      <c r="AG169" s="672"/>
      <c r="AH169" s="663"/>
      <c r="AI169" s="662"/>
      <c r="AJ169" s="663"/>
      <c r="AK169" s="662"/>
      <c r="AL169" s="663"/>
      <c r="AM169" s="672"/>
      <c r="AN169" s="663">
        <v>1</v>
      </c>
      <c r="AO169" s="662">
        <v>14</v>
      </c>
      <c r="AP169" s="674">
        <v>1</v>
      </c>
      <c r="AQ169" s="662">
        <v>14</v>
      </c>
      <c r="AR169" s="674">
        <v>3</v>
      </c>
      <c r="AS169" s="668" t="s">
        <v>352</v>
      </c>
      <c r="AT169" s="519"/>
      <c r="AU169" s="440"/>
      <c r="AV169" s="439"/>
      <c r="AW169" s="440"/>
      <c r="AX169" s="439"/>
      <c r="AY169" s="447"/>
      <c r="AZ169" s="441"/>
      <c r="BA169" s="440"/>
      <c r="BB169" s="443"/>
      <c r="BC169" s="440"/>
      <c r="BD169" s="444"/>
      <c r="BE169" s="506"/>
      <c r="BF169" s="502" t="s">
        <v>491</v>
      </c>
      <c r="BG169" s="502" t="s">
        <v>585</v>
      </c>
    </row>
    <row r="170" spans="1:59" ht="15.75" customHeight="1" x14ac:dyDescent="0.2">
      <c r="A170" s="659" t="s">
        <v>758</v>
      </c>
      <c r="B170" s="435" t="s">
        <v>19</v>
      </c>
      <c r="C170" s="679" t="s">
        <v>821</v>
      </c>
      <c r="D170" s="534"/>
      <c r="E170" s="515"/>
      <c r="F170" s="516"/>
      <c r="G170" s="515"/>
      <c r="H170" s="516"/>
      <c r="I170" s="535"/>
      <c r="J170" s="661"/>
      <c r="K170" s="662"/>
      <c r="L170" s="663"/>
      <c r="M170" s="662"/>
      <c r="N170" s="663"/>
      <c r="O170" s="664"/>
      <c r="P170" s="663">
        <v>2</v>
      </c>
      <c r="Q170" s="662">
        <v>28</v>
      </c>
      <c r="R170" s="663"/>
      <c r="S170" s="662"/>
      <c r="T170" s="663">
        <v>3</v>
      </c>
      <c r="U170" s="671" t="s">
        <v>352</v>
      </c>
      <c r="V170" s="661">
        <v>2</v>
      </c>
      <c r="W170" s="662">
        <v>28</v>
      </c>
      <c r="X170" s="663"/>
      <c r="Y170" s="662"/>
      <c r="Z170" s="663">
        <v>3</v>
      </c>
      <c r="AA170" s="672" t="s">
        <v>352</v>
      </c>
      <c r="AB170" s="663">
        <v>2</v>
      </c>
      <c r="AC170" s="662">
        <v>28</v>
      </c>
      <c r="AD170" s="663"/>
      <c r="AE170" s="662"/>
      <c r="AF170" s="663"/>
      <c r="AG170" s="672" t="s">
        <v>352</v>
      </c>
      <c r="AH170" s="663">
        <v>2</v>
      </c>
      <c r="AI170" s="662">
        <v>28</v>
      </c>
      <c r="AJ170" s="663"/>
      <c r="AK170" s="662"/>
      <c r="AL170" s="663"/>
      <c r="AM170" s="672" t="s">
        <v>352</v>
      </c>
      <c r="AN170" s="663">
        <v>2</v>
      </c>
      <c r="AO170" s="662">
        <v>28</v>
      </c>
      <c r="AP170" s="674"/>
      <c r="AQ170" s="662"/>
      <c r="AR170" s="674"/>
      <c r="AS170" s="668" t="s">
        <v>352</v>
      </c>
      <c r="AT170" s="519"/>
      <c r="AU170" s="440"/>
      <c r="AV170" s="439"/>
      <c r="AW170" s="440"/>
      <c r="AX170" s="439"/>
      <c r="AY170" s="447"/>
      <c r="AZ170" s="441"/>
      <c r="BA170" s="442"/>
      <c r="BB170" s="443"/>
      <c r="BC170" s="440"/>
      <c r="BD170" s="444"/>
      <c r="BE170" s="506"/>
      <c r="BF170" s="502" t="s">
        <v>478</v>
      </c>
      <c r="BG170" s="502" t="s">
        <v>860</v>
      </c>
    </row>
    <row r="171" spans="1:59" ht="15.75" customHeight="1" x14ac:dyDescent="0.2">
      <c r="A171" s="102" t="s">
        <v>171</v>
      </c>
      <c r="B171" s="467" t="s">
        <v>19</v>
      </c>
      <c r="C171" s="660" t="s">
        <v>822</v>
      </c>
      <c r="D171" s="534"/>
      <c r="E171" s="515"/>
      <c r="F171" s="516"/>
      <c r="G171" s="515"/>
      <c r="H171" s="516"/>
      <c r="I171" s="535"/>
      <c r="J171" s="661"/>
      <c r="K171" s="662"/>
      <c r="L171" s="663"/>
      <c r="M171" s="662"/>
      <c r="N171" s="663"/>
      <c r="O171" s="664"/>
      <c r="P171" s="663">
        <v>2</v>
      </c>
      <c r="Q171" s="662">
        <v>28</v>
      </c>
      <c r="R171" s="663"/>
      <c r="S171" s="662"/>
      <c r="T171" s="663">
        <v>3</v>
      </c>
      <c r="U171" s="668" t="s">
        <v>352</v>
      </c>
      <c r="V171" s="663">
        <v>2</v>
      </c>
      <c r="W171" s="662">
        <v>28</v>
      </c>
      <c r="X171" s="663"/>
      <c r="Y171" s="662"/>
      <c r="Z171" s="663">
        <v>3</v>
      </c>
      <c r="AA171" s="672" t="s">
        <v>352</v>
      </c>
      <c r="AB171" s="663">
        <v>2</v>
      </c>
      <c r="AC171" s="662">
        <v>28</v>
      </c>
      <c r="AD171" s="663"/>
      <c r="AE171" s="662"/>
      <c r="AF171" s="663">
        <v>3</v>
      </c>
      <c r="AG171" s="668" t="s">
        <v>352</v>
      </c>
      <c r="AH171" s="663">
        <v>2</v>
      </c>
      <c r="AI171" s="662">
        <v>28</v>
      </c>
      <c r="AJ171" s="663"/>
      <c r="AK171" s="662"/>
      <c r="AL171" s="663">
        <v>3</v>
      </c>
      <c r="AM171" s="672" t="s">
        <v>352</v>
      </c>
      <c r="AN171" s="663">
        <v>2</v>
      </c>
      <c r="AO171" s="662">
        <v>28</v>
      </c>
      <c r="AP171" s="674"/>
      <c r="AQ171" s="662"/>
      <c r="AR171" s="674">
        <v>3</v>
      </c>
      <c r="AS171" s="668" t="s">
        <v>352</v>
      </c>
      <c r="AT171" s="519"/>
      <c r="AU171" s="459"/>
      <c r="AV171" s="458"/>
      <c r="AW171" s="459"/>
      <c r="AX171" s="458"/>
      <c r="AY171" s="449"/>
      <c r="AZ171" s="460"/>
      <c r="BA171" s="461"/>
      <c r="BB171" s="462"/>
      <c r="BC171" s="459"/>
      <c r="BD171" s="463"/>
      <c r="BE171" s="454"/>
      <c r="BF171" s="502" t="s">
        <v>478</v>
      </c>
      <c r="BG171" s="502" t="s">
        <v>861</v>
      </c>
    </row>
    <row r="172" spans="1:59" ht="15.75" customHeight="1" x14ac:dyDescent="0.2">
      <c r="A172" s="102" t="s">
        <v>948</v>
      </c>
      <c r="B172" s="435" t="s">
        <v>19</v>
      </c>
      <c r="C172" s="660" t="s">
        <v>823</v>
      </c>
      <c r="D172" s="534"/>
      <c r="E172" s="518"/>
      <c r="F172" s="514"/>
      <c r="G172" s="518"/>
      <c r="H172" s="514"/>
      <c r="I172" s="536"/>
      <c r="J172" s="663"/>
      <c r="K172" s="662"/>
      <c r="L172" s="663"/>
      <c r="M172" s="662"/>
      <c r="N172" s="663"/>
      <c r="O172" s="668"/>
      <c r="P172" s="663">
        <v>2</v>
      </c>
      <c r="Q172" s="662">
        <v>28</v>
      </c>
      <c r="R172" s="663"/>
      <c r="S172" s="662"/>
      <c r="T172" s="663">
        <v>3</v>
      </c>
      <c r="U172" s="668" t="s">
        <v>352</v>
      </c>
      <c r="V172" s="663">
        <v>2</v>
      </c>
      <c r="W172" s="662">
        <v>28</v>
      </c>
      <c r="X172" s="663"/>
      <c r="Y172" s="662"/>
      <c r="Z172" s="663">
        <v>3</v>
      </c>
      <c r="AA172" s="672" t="s">
        <v>352</v>
      </c>
      <c r="AB172" s="663">
        <v>2</v>
      </c>
      <c r="AC172" s="662">
        <v>28</v>
      </c>
      <c r="AD172" s="663"/>
      <c r="AE172" s="662"/>
      <c r="AF172" s="663">
        <v>3</v>
      </c>
      <c r="AG172" s="672" t="s">
        <v>352</v>
      </c>
      <c r="AH172" s="663">
        <v>2</v>
      </c>
      <c r="AI172" s="662">
        <v>28</v>
      </c>
      <c r="AJ172" s="663"/>
      <c r="AK172" s="662"/>
      <c r="AL172" s="663">
        <v>3</v>
      </c>
      <c r="AM172" s="672" t="s">
        <v>352</v>
      </c>
      <c r="AN172" s="663">
        <v>2</v>
      </c>
      <c r="AO172" s="662">
        <v>28</v>
      </c>
      <c r="AP172" s="663"/>
      <c r="AQ172" s="662"/>
      <c r="AR172" s="663">
        <v>3</v>
      </c>
      <c r="AS172" s="672" t="s">
        <v>352</v>
      </c>
      <c r="AT172" s="519"/>
      <c r="AU172" s="440"/>
      <c r="AV172" s="439"/>
      <c r="AW172" s="440"/>
      <c r="AX172" s="439"/>
      <c r="AY172" s="439"/>
      <c r="AZ172" s="441"/>
      <c r="BA172" s="442"/>
      <c r="BB172" s="443"/>
      <c r="BC172" s="440"/>
      <c r="BD172" s="444"/>
      <c r="BE172" s="445"/>
      <c r="BF172" s="502" t="s">
        <v>478</v>
      </c>
      <c r="BG172" s="502" t="s">
        <v>862</v>
      </c>
    </row>
    <row r="173" spans="1:59" ht="15.75" customHeight="1" x14ac:dyDescent="0.2">
      <c r="A173" s="102" t="s">
        <v>759</v>
      </c>
      <c r="B173" s="435" t="s">
        <v>19</v>
      </c>
      <c r="C173" s="660" t="s">
        <v>824</v>
      </c>
      <c r="D173" s="537"/>
      <c r="E173" s="515" t="str">
        <f>IF(D173*14=0,"",D173*14)</f>
        <v/>
      </c>
      <c r="F173" s="516"/>
      <c r="G173" s="515" t="str">
        <f>IF(F173*14=0,"",F173*14)</f>
        <v/>
      </c>
      <c r="H173" s="516"/>
      <c r="I173" s="535"/>
      <c r="J173" s="663"/>
      <c r="K173" s="662"/>
      <c r="L173" s="663"/>
      <c r="M173" s="662"/>
      <c r="N173" s="663"/>
      <c r="O173" s="668"/>
      <c r="P173" s="663"/>
      <c r="Q173" s="662"/>
      <c r="R173" s="663"/>
      <c r="S173" s="662"/>
      <c r="T173" s="663"/>
      <c r="U173" s="668"/>
      <c r="V173" s="663"/>
      <c r="W173" s="662"/>
      <c r="X173" s="663"/>
      <c r="Y173" s="662"/>
      <c r="Z173" s="663"/>
      <c r="AA173" s="672"/>
      <c r="AB173" s="663"/>
      <c r="AC173" s="662"/>
      <c r="AD173" s="663"/>
      <c r="AE173" s="662"/>
      <c r="AF173" s="663"/>
      <c r="AG173" s="668"/>
      <c r="AH173" s="663">
        <v>1</v>
      </c>
      <c r="AI173" s="662">
        <v>14</v>
      </c>
      <c r="AJ173" s="663">
        <v>1</v>
      </c>
      <c r="AK173" s="662">
        <v>14</v>
      </c>
      <c r="AL173" s="663">
        <v>3</v>
      </c>
      <c r="AM173" s="672" t="s">
        <v>353</v>
      </c>
      <c r="AN173" s="663">
        <v>1</v>
      </c>
      <c r="AO173" s="662">
        <v>14</v>
      </c>
      <c r="AP173" s="663">
        <v>1</v>
      </c>
      <c r="AQ173" s="662">
        <v>14</v>
      </c>
      <c r="AR173" s="663">
        <v>3</v>
      </c>
      <c r="AS173" s="672" t="s">
        <v>353</v>
      </c>
      <c r="AT173" s="519"/>
      <c r="AU173" s="440"/>
      <c r="AV173" s="439"/>
      <c r="AW173" s="440"/>
      <c r="AX173" s="439"/>
      <c r="AY173" s="439"/>
      <c r="AZ173" s="441"/>
      <c r="BA173" s="442"/>
      <c r="BB173" s="443"/>
      <c r="BC173" s="440"/>
      <c r="BD173" s="444"/>
      <c r="BE173" s="445"/>
      <c r="BF173" s="502" t="s">
        <v>863</v>
      </c>
      <c r="BG173" s="502" t="s">
        <v>864</v>
      </c>
    </row>
    <row r="174" spans="1:59" ht="15.75" customHeight="1" x14ac:dyDescent="0.2">
      <c r="A174" s="102" t="s">
        <v>760</v>
      </c>
      <c r="B174" s="435" t="s">
        <v>19</v>
      </c>
      <c r="C174" s="660" t="s">
        <v>825</v>
      </c>
      <c r="D174" s="537"/>
      <c r="E174" s="515" t="str">
        <f>IF(D174*14=0,"",D174*14)</f>
        <v/>
      </c>
      <c r="F174" s="516"/>
      <c r="G174" s="515" t="str">
        <f>IF(F174*14=0,"",F174*14)</f>
        <v/>
      </c>
      <c r="H174" s="516"/>
      <c r="I174" s="535"/>
      <c r="J174" s="663"/>
      <c r="K174" s="662"/>
      <c r="L174" s="663"/>
      <c r="M174" s="662"/>
      <c r="N174" s="663"/>
      <c r="O174" s="668"/>
      <c r="P174" s="663"/>
      <c r="Q174" s="662"/>
      <c r="R174" s="663"/>
      <c r="S174" s="662"/>
      <c r="T174" s="663"/>
      <c r="U174" s="668"/>
      <c r="V174" s="663"/>
      <c r="W174" s="662"/>
      <c r="X174" s="663"/>
      <c r="Y174" s="662"/>
      <c r="Z174" s="663"/>
      <c r="AA174" s="672"/>
      <c r="AB174" s="663">
        <v>2</v>
      </c>
      <c r="AC174" s="662">
        <v>28</v>
      </c>
      <c r="AD174" s="663"/>
      <c r="AE174" s="662"/>
      <c r="AF174" s="663">
        <v>3</v>
      </c>
      <c r="AG174" s="668" t="s">
        <v>353</v>
      </c>
      <c r="AH174" s="663"/>
      <c r="AI174" s="662"/>
      <c r="AJ174" s="663"/>
      <c r="AK174" s="662"/>
      <c r="AL174" s="663"/>
      <c r="AM174" s="672"/>
      <c r="AN174" s="663">
        <v>2</v>
      </c>
      <c r="AO174" s="662">
        <v>28</v>
      </c>
      <c r="AP174" s="663"/>
      <c r="AQ174" s="662"/>
      <c r="AR174" s="663">
        <v>3</v>
      </c>
      <c r="AS174" s="672" t="s">
        <v>353</v>
      </c>
      <c r="AT174" s="519"/>
      <c r="AU174" s="440"/>
      <c r="AV174" s="439"/>
      <c r="AW174" s="440"/>
      <c r="AX174" s="439"/>
      <c r="AY174" s="439"/>
      <c r="AZ174" s="441"/>
      <c r="BA174" s="442"/>
      <c r="BB174" s="443"/>
      <c r="BC174" s="440"/>
      <c r="BD174" s="444"/>
      <c r="BE174" s="445"/>
      <c r="BF174" s="502" t="s">
        <v>863</v>
      </c>
      <c r="BG174" s="502" t="s">
        <v>470</v>
      </c>
    </row>
    <row r="175" spans="1:59" ht="15.75" customHeight="1" x14ac:dyDescent="0.2">
      <c r="A175" s="102" t="s">
        <v>761</v>
      </c>
      <c r="B175" s="435" t="s">
        <v>19</v>
      </c>
      <c r="C175" s="660" t="s">
        <v>826</v>
      </c>
      <c r="D175" s="534"/>
      <c r="E175" s="518" t="str">
        <f t="shared" ref="E175:E176" si="193">IF(D175*15=0,"",D175*15)</f>
        <v/>
      </c>
      <c r="F175" s="514"/>
      <c r="G175" s="518" t="str">
        <f t="shared" ref="G175:G176" si="194">IF(F175*15=0,"",F175*15)</f>
        <v/>
      </c>
      <c r="H175" s="514"/>
      <c r="I175" s="536"/>
      <c r="J175" s="663"/>
      <c r="K175" s="662"/>
      <c r="L175" s="663"/>
      <c r="M175" s="662"/>
      <c r="N175" s="663"/>
      <c r="O175" s="668"/>
      <c r="P175" s="663"/>
      <c r="Q175" s="662"/>
      <c r="R175" s="663"/>
      <c r="S175" s="662"/>
      <c r="T175" s="663"/>
      <c r="U175" s="668"/>
      <c r="V175" s="663"/>
      <c r="W175" s="662"/>
      <c r="X175" s="663"/>
      <c r="Y175" s="662"/>
      <c r="Z175" s="663"/>
      <c r="AA175" s="672"/>
      <c r="AB175" s="663">
        <v>2</v>
      </c>
      <c r="AC175" s="662">
        <v>28</v>
      </c>
      <c r="AD175" s="663"/>
      <c r="AE175" s="662"/>
      <c r="AF175" s="663">
        <v>3</v>
      </c>
      <c r="AG175" s="668" t="s">
        <v>353</v>
      </c>
      <c r="AH175" s="663">
        <v>2</v>
      </c>
      <c r="AI175" s="662">
        <v>28</v>
      </c>
      <c r="AJ175" s="663"/>
      <c r="AK175" s="662"/>
      <c r="AL175" s="663">
        <v>3</v>
      </c>
      <c r="AM175" s="672" t="s">
        <v>353</v>
      </c>
      <c r="AN175" s="663"/>
      <c r="AO175" s="662"/>
      <c r="AP175" s="663"/>
      <c r="AQ175" s="662"/>
      <c r="AR175" s="663"/>
      <c r="AS175" s="672"/>
      <c r="AT175" s="519"/>
      <c r="AU175" s="440"/>
      <c r="AV175" s="439"/>
      <c r="AW175" s="440"/>
      <c r="AX175" s="439"/>
      <c r="AY175" s="439"/>
      <c r="AZ175" s="441"/>
      <c r="BA175" s="440"/>
      <c r="BB175" s="443"/>
      <c r="BC175" s="440"/>
      <c r="BD175" s="444"/>
      <c r="BE175" s="455"/>
      <c r="BF175" s="502" t="s">
        <v>863</v>
      </c>
      <c r="BG175" s="502" t="s">
        <v>470</v>
      </c>
    </row>
    <row r="176" spans="1:59" ht="15.75" customHeight="1" x14ac:dyDescent="0.2">
      <c r="A176" s="102" t="s">
        <v>869</v>
      </c>
      <c r="B176" s="435" t="s">
        <v>19</v>
      </c>
      <c r="C176" s="660" t="s">
        <v>871</v>
      </c>
      <c r="D176" s="534"/>
      <c r="E176" s="518" t="str">
        <f t="shared" si="193"/>
        <v/>
      </c>
      <c r="F176" s="514"/>
      <c r="G176" s="518" t="str">
        <f t="shared" si="194"/>
        <v/>
      </c>
      <c r="H176" s="514"/>
      <c r="I176" s="536"/>
      <c r="J176" s="663">
        <v>1</v>
      </c>
      <c r="K176" s="662">
        <v>14</v>
      </c>
      <c r="L176" s="663">
        <v>1</v>
      </c>
      <c r="M176" s="662">
        <v>14</v>
      </c>
      <c r="N176" s="663">
        <v>3</v>
      </c>
      <c r="O176" s="668" t="s">
        <v>87</v>
      </c>
      <c r="P176" s="663">
        <v>1</v>
      </c>
      <c r="Q176" s="662">
        <v>14</v>
      </c>
      <c r="R176" s="663">
        <v>1</v>
      </c>
      <c r="S176" s="662">
        <v>14</v>
      </c>
      <c r="T176" s="663">
        <v>3</v>
      </c>
      <c r="U176" s="668" t="s">
        <v>87</v>
      </c>
      <c r="V176" s="663">
        <v>1</v>
      </c>
      <c r="W176" s="662">
        <v>14</v>
      </c>
      <c r="X176" s="663">
        <v>1</v>
      </c>
      <c r="Y176" s="662">
        <v>14</v>
      </c>
      <c r="Z176" s="663">
        <v>3</v>
      </c>
      <c r="AA176" s="668" t="s">
        <v>87</v>
      </c>
      <c r="AB176" s="663">
        <v>1</v>
      </c>
      <c r="AC176" s="662">
        <v>14</v>
      </c>
      <c r="AD176" s="663">
        <v>1</v>
      </c>
      <c r="AE176" s="662">
        <v>14</v>
      </c>
      <c r="AF176" s="663">
        <v>3</v>
      </c>
      <c r="AG176" s="668" t="s">
        <v>87</v>
      </c>
      <c r="AH176" s="663">
        <v>1</v>
      </c>
      <c r="AI176" s="662">
        <v>14</v>
      </c>
      <c r="AJ176" s="663">
        <v>1</v>
      </c>
      <c r="AK176" s="662">
        <v>14</v>
      </c>
      <c r="AL176" s="663">
        <v>3</v>
      </c>
      <c r="AM176" s="668" t="s">
        <v>87</v>
      </c>
      <c r="AN176" s="663">
        <v>1</v>
      </c>
      <c r="AO176" s="662">
        <v>14</v>
      </c>
      <c r="AP176" s="663">
        <v>1</v>
      </c>
      <c r="AQ176" s="662">
        <v>14</v>
      </c>
      <c r="AR176" s="663">
        <v>3</v>
      </c>
      <c r="AS176" s="668" t="s">
        <v>87</v>
      </c>
      <c r="AT176" s="519"/>
      <c r="AU176" s="440"/>
      <c r="AV176" s="439"/>
      <c r="AW176" s="440"/>
      <c r="AX176" s="439"/>
      <c r="AY176" s="439"/>
      <c r="AZ176" s="441"/>
      <c r="BA176" s="442"/>
      <c r="BB176" s="443"/>
      <c r="BC176" s="440"/>
      <c r="BD176" s="444"/>
      <c r="BE176" s="445"/>
      <c r="BF176" s="502" t="s">
        <v>915</v>
      </c>
      <c r="BG176" s="502" t="s">
        <v>873</v>
      </c>
    </row>
    <row r="177" spans="1:59" ht="15.75" customHeight="1" x14ac:dyDescent="0.2">
      <c r="A177" s="102" t="s">
        <v>870</v>
      </c>
      <c r="B177" s="457" t="s">
        <v>19</v>
      </c>
      <c r="C177" s="660" t="s">
        <v>872</v>
      </c>
      <c r="D177" s="534"/>
      <c r="E177" s="518"/>
      <c r="F177" s="514"/>
      <c r="G177" s="518"/>
      <c r="H177" s="514"/>
      <c r="I177" s="536"/>
      <c r="J177" s="663">
        <v>2</v>
      </c>
      <c r="K177" s="662">
        <v>28</v>
      </c>
      <c r="L177" s="663"/>
      <c r="M177" s="662"/>
      <c r="N177" s="663">
        <v>3</v>
      </c>
      <c r="O177" s="664" t="s">
        <v>87</v>
      </c>
      <c r="P177" s="663">
        <v>2</v>
      </c>
      <c r="Q177" s="662">
        <v>28</v>
      </c>
      <c r="R177" s="663"/>
      <c r="S177" s="662"/>
      <c r="T177" s="663">
        <v>3</v>
      </c>
      <c r="U177" s="668" t="s">
        <v>87</v>
      </c>
      <c r="V177" s="663">
        <v>2</v>
      </c>
      <c r="W177" s="662">
        <v>28</v>
      </c>
      <c r="X177" s="663"/>
      <c r="Y177" s="662"/>
      <c r="Z177" s="663">
        <v>3</v>
      </c>
      <c r="AA177" s="668" t="s">
        <v>87</v>
      </c>
      <c r="AB177" s="663">
        <v>2</v>
      </c>
      <c r="AC177" s="662">
        <v>28</v>
      </c>
      <c r="AD177" s="663"/>
      <c r="AE177" s="662"/>
      <c r="AF177" s="663">
        <v>3</v>
      </c>
      <c r="AG177" s="668" t="s">
        <v>87</v>
      </c>
      <c r="AH177" s="663">
        <v>2</v>
      </c>
      <c r="AI177" s="662">
        <v>28</v>
      </c>
      <c r="AJ177" s="663"/>
      <c r="AK177" s="662"/>
      <c r="AL177" s="663">
        <v>3</v>
      </c>
      <c r="AM177" s="668" t="s">
        <v>87</v>
      </c>
      <c r="AN177" s="663">
        <v>2</v>
      </c>
      <c r="AO177" s="662">
        <v>28</v>
      </c>
      <c r="AP177" s="663"/>
      <c r="AQ177" s="662"/>
      <c r="AR177" s="663">
        <v>3</v>
      </c>
      <c r="AS177" s="668" t="s">
        <v>87</v>
      </c>
      <c r="AT177" s="519"/>
      <c r="AU177" s="436"/>
      <c r="AV177" s="437"/>
      <c r="AW177" s="436"/>
      <c r="AX177" s="437"/>
      <c r="AY177" s="437"/>
      <c r="AZ177" s="450"/>
      <c r="BA177" s="451"/>
      <c r="BB177" s="452"/>
      <c r="BC177" s="436"/>
      <c r="BD177" s="453"/>
      <c r="BE177" s="454"/>
      <c r="BF177" s="502" t="s">
        <v>914</v>
      </c>
      <c r="BG177" s="502" t="s">
        <v>874</v>
      </c>
    </row>
    <row r="178" spans="1:59" ht="15.75" customHeight="1" x14ac:dyDescent="0.2">
      <c r="A178" s="730" t="s">
        <v>906</v>
      </c>
      <c r="B178" s="435" t="s">
        <v>19</v>
      </c>
      <c r="C178" s="739" t="s">
        <v>907</v>
      </c>
      <c r="D178" s="537"/>
      <c r="E178" s="515" t="str">
        <f>IF(D178*14=0,"",D178*14)</f>
        <v/>
      </c>
      <c r="F178" s="516"/>
      <c r="G178" s="515" t="str">
        <f>IF(F178*14=0,"",F178*14)</f>
        <v/>
      </c>
      <c r="H178" s="516"/>
      <c r="I178" s="535"/>
      <c r="J178" s="541"/>
      <c r="K178" s="515" t="str">
        <f>IF(J178*14=0,"",J178*14)</f>
        <v/>
      </c>
      <c r="L178" s="517"/>
      <c r="M178" s="515" t="str">
        <f>IF(L178*14=0,"",L178*14)</f>
        <v/>
      </c>
      <c r="N178" s="517"/>
      <c r="O178" s="542"/>
      <c r="P178" s="541"/>
      <c r="Q178" s="515"/>
      <c r="R178" s="517"/>
      <c r="S178" s="515"/>
      <c r="T178" s="517"/>
      <c r="U178" s="542"/>
      <c r="V178" s="538"/>
      <c r="W178" s="529"/>
      <c r="X178" s="731">
        <v>2</v>
      </c>
      <c r="Y178" s="546">
        <v>28</v>
      </c>
      <c r="Z178" s="731">
        <v>3</v>
      </c>
      <c r="AA178" s="732" t="s">
        <v>352</v>
      </c>
      <c r="AB178" s="538"/>
      <c r="AC178" s="529"/>
      <c r="AD178" s="519"/>
      <c r="AE178" s="529"/>
      <c r="AF178" s="519"/>
      <c r="AG178" s="539"/>
      <c r="AH178" s="538"/>
      <c r="AI178" s="529"/>
      <c r="AJ178" s="519"/>
      <c r="AK178" s="529"/>
      <c r="AL178" s="519"/>
      <c r="AM178" s="539"/>
      <c r="AN178" s="538"/>
      <c r="AO178" s="529"/>
      <c r="AP178" s="544"/>
      <c r="AQ178" s="529"/>
      <c r="AR178" s="544"/>
      <c r="AS178" s="540"/>
      <c r="AT178" s="513"/>
      <c r="AU178" s="491"/>
      <c r="AV178" s="498"/>
      <c r="AW178" s="491"/>
      <c r="AX178" s="498"/>
      <c r="AY178" s="504"/>
      <c r="AZ178" s="499"/>
      <c r="BA178" s="491"/>
      <c r="BB178" s="499"/>
      <c r="BC178" s="491"/>
      <c r="BD178" s="500"/>
      <c r="BE178" s="501"/>
      <c r="BF178" s="465" t="s">
        <v>476</v>
      </c>
      <c r="BG178" s="456" t="s">
        <v>908</v>
      </c>
    </row>
    <row r="179" spans="1:59" s="494" customFormat="1" ht="15.75" customHeight="1" x14ac:dyDescent="0.2">
      <c r="A179" s="733" t="s">
        <v>909</v>
      </c>
      <c r="B179" s="448" t="s">
        <v>19</v>
      </c>
      <c r="C179" s="734" t="s">
        <v>910</v>
      </c>
      <c r="D179" s="495"/>
      <c r="E179" s="493"/>
      <c r="F179" s="492"/>
      <c r="G179" s="493"/>
      <c r="H179" s="492"/>
      <c r="I179" s="496"/>
      <c r="J179" s="495"/>
      <c r="K179" s="493"/>
      <c r="L179" s="735">
        <v>2</v>
      </c>
      <c r="M179" s="736">
        <v>28</v>
      </c>
      <c r="N179" s="735">
        <v>3</v>
      </c>
      <c r="O179" s="737" t="s">
        <v>353</v>
      </c>
      <c r="P179" s="495"/>
      <c r="Q179" s="493"/>
      <c r="R179" s="735">
        <v>2</v>
      </c>
      <c r="S179" s="736">
        <v>28</v>
      </c>
      <c r="T179" s="735">
        <v>3</v>
      </c>
      <c r="U179" s="737" t="s">
        <v>353</v>
      </c>
      <c r="V179" s="495"/>
      <c r="W179" s="493"/>
      <c r="X179" s="735">
        <v>2</v>
      </c>
      <c r="Y179" s="736">
        <v>28</v>
      </c>
      <c r="Z179" s="735">
        <v>3</v>
      </c>
      <c r="AA179" s="737" t="s">
        <v>353</v>
      </c>
      <c r="AB179" s="495"/>
      <c r="AC179" s="493"/>
      <c r="AD179" s="735">
        <v>2</v>
      </c>
      <c r="AE179" s="736">
        <v>28</v>
      </c>
      <c r="AF179" s="735">
        <v>3</v>
      </c>
      <c r="AG179" s="737" t="s">
        <v>353</v>
      </c>
      <c r="AH179" s="495"/>
      <c r="AI179" s="493"/>
      <c r="AJ179" s="735">
        <v>2</v>
      </c>
      <c r="AK179" s="736">
        <v>28</v>
      </c>
      <c r="AL179" s="735">
        <v>3</v>
      </c>
      <c r="AM179" s="737" t="s">
        <v>353</v>
      </c>
      <c r="AN179" s="495"/>
      <c r="AO179" s="493"/>
      <c r="AP179" s="735">
        <v>2</v>
      </c>
      <c r="AQ179" s="736">
        <v>28</v>
      </c>
      <c r="AR179" s="735">
        <v>3</v>
      </c>
      <c r="AS179" s="737" t="s">
        <v>353</v>
      </c>
      <c r="AT179" s="543"/>
      <c r="AU179" s="502"/>
      <c r="AV179" s="503"/>
      <c r="AW179" s="503"/>
      <c r="AX179" s="503"/>
      <c r="AY179" s="505"/>
      <c r="AZ179" s="507"/>
      <c r="BA179" s="508"/>
      <c r="BB179" s="508"/>
      <c r="BC179" s="508"/>
      <c r="BD179" s="508"/>
      <c r="BE179" s="509"/>
      <c r="BF179" s="497" t="s">
        <v>473</v>
      </c>
      <c r="BG179" s="456" t="s">
        <v>474</v>
      </c>
    </row>
    <row r="180" spans="1:59" s="494" customFormat="1" ht="15.75" customHeight="1" x14ac:dyDescent="0.2">
      <c r="A180" s="733" t="s">
        <v>911</v>
      </c>
      <c r="B180" s="448" t="s">
        <v>19</v>
      </c>
      <c r="C180" s="734" t="s">
        <v>912</v>
      </c>
      <c r="D180" s="495"/>
      <c r="E180" s="493"/>
      <c r="F180" s="492"/>
      <c r="G180" s="493"/>
      <c r="H180" s="492"/>
      <c r="I180" s="496"/>
      <c r="J180" s="495"/>
      <c r="K180" s="493"/>
      <c r="L180" s="492"/>
      <c r="M180" s="493"/>
      <c r="N180" s="492"/>
      <c r="O180" s="496"/>
      <c r="P180" s="495"/>
      <c r="Q180" s="493"/>
      <c r="R180" s="492"/>
      <c r="S180" s="493"/>
      <c r="T180" s="492"/>
      <c r="U180" s="496"/>
      <c r="V180" s="495"/>
      <c r="W180" s="493"/>
      <c r="X180" s="492"/>
      <c r="Y180" s="493"/>
      <c r="Z180" s="492"/>
      <c r="AA180" s="496"/>
      <c r="AB180" s="738">
        <v>1</v>
      </c>
      <c r="AC180" s="736">
        <v>11</v>
      </c>
      <c r="AD180" s="735">
        <v>1</v>
      </c>
      <c r="AE180" s="736">
        <v>17</v>
      </c>
      <c r="AF180" s="735">
        <v>3</v>
      </c>
      <c r="AG180" s="737" t="s">
        <v>353</v>
      </c>
      <c r="AH180" s="495"/>
      <c r="AI180" s="493"/>
      <c r="AJ180" s="492"/>
      <c r="AK180" s="493"/>
      <c r="AL180" s="492"/>
      <c r="AM180" s="496"/>
      <c r="AN180" s="738">
        <v>1</v>
      </c>
      <c r="AO180" s="736">
        <v>11</v>
      </c>
      <c r="AP180" s="735">
        <v>1</v>
      </c>
      <c r="AQ180" s="736">
        <v>17</v>
      </c>
      <c r="AR180" s="735">
        <v>3</v>
      </c>
      <c r="AS180" s="737" t="s">
        <v>353</v>
      </c>
      <c r="AT180" s="543"/>
      <c r="AU180" s="502"/>
      <c r="AV180" s="503"/>
      <c r="AW180" s="503"/>
      <c r="AX180" s="503"/>
      <c r="AY180" s="505"/>
      <c r="AZ180" s="507"/>
      <c r="BA180" s="508"/>
      <c r="BB180" s="510"/>
      <c r="BC180" s="508"/>
      <c r="BD180" s="508"/>
      <c r="BE180" s="509"/>
      <c r="BF180" s="497" t="s">
        <v>473</v>
      </c>
      <c r="BG180" s="456" t="s">
        <v>913</v>
      </c>
    </row>
    <row r="181" spans="1:59" s="814" customFormat="1" ht="16.5" customHeight="1" x14ac:dyDescent="0.2">
      <c r="A181" s="792" t="s">
        <v>936</v>
      </c>
      <c r="B181" s="793" t="s">
        <v>19</v>
      </c>
      <c r="C181" s="794" t="s">
        <v>938</v>
      </c>
      <c r="D181" s="795"/>
      <c r="E181" s="796"/>
      <c r="F181" s="797"/>
      <c r="G181" s="796"/>
      <c r="H181" s="797"/>
      <c r="I181" s="798"/>
      <c r="J181" s="799"/>
      <c r="K181" s="800"/>
      <c r="L181" s="801">
        <v>2</v>
      </c>
      <c r="M181" s="800">
        <v>28</v>
      </c>
      <c r="N181" s="801">
        <v>3</v>
      </c>
      <c r="O181" s="802" t="s">
        <v>353</v>
      </c>
      <c r="P181" s="799"/>
      <c r="Q181" s="800"/>
      <c r="R181" s="801"/>
      <c r="S181" s="800"/>
      <c r="T181" s="801"/>
      <c r="U181" s="802"/>
      <c r="V181" s="799"/>
      <c r="W181" s="800"/>
      <c r="X181" s="801">
        <v>2</v>
      </c>
      <c r="Y181" s="800">
        <v>28</v>
      </c>
      <c r="Z181" s="801">
        <v>3</v>
      </c>
      <c r="AA181" s="802" t="s">
        <v>353</v>
      </c>
      <c r="AB181" s="799"/>
      <c r="AC181" s="800"/>
      <c r="AD181" s="801"/>
      <c r="AE181" s="800"/>
      <c r="AF181" s="801"/>
      <c r="AG181" s="802"/>
      <c r="AH181" s="799"/>
      <c r="AI181" s="800"/>
      <c r="AJ181" s="801">
        <v>2</v>
      </c>
      <c r="AK181" s="800">
        <v>28</v>
      </c>
      <c r="AL181" s="801">
        <v>3</v>
      </c>
      <c r="AM181" s="802" t="s">
        <v>353</v>
      </c>
      <c r="AN181" s="799"/>
      <c r="AO181" s="800"/>
      <c r="AP181" s="803"/>
      <c r="AQ181" s="800"/>
      <c r="AR181" s="803"/>
      <c r="AS181" s="804"/>
      <c r="AT181" s="801"/>
      <c r="AU181" s="805"/>
      <c r="AV181" s="806"/>
      <c r="AW181" s="805"/>
      <c r="AX181" s="806"/>
      <c r="AY181" s="806"/>
      <c r="AZ181" s="807"/>
      <c r="BA181" s="808"/>
      <c r="BB181" s="809"/>
      <c r="BC181" s="805"/>
      <c r="BD181" s="810"/>
      <c r="BE181" s="811"/>
      <c r="BF181" s="812" t="s">
        <v>657</v>
      </c>
      <c r="BG181" s="813" t="s">
        <v>940</v>
      </c>
    </row>
    <row r="182" spans="1:59" s="880" customFormat="1" ht="15.75" customHeight="1" x14ac:dyDescent="0.25">
      <c r="A182" s="862" t="s">
        <v>937</v>
      </c>
      <c r="B182" s="863" t="s">
        <v>19</v>
      </c>
      <c r="C182" s="864" t="s">
        <v>939</v>
      </c>
      <c r="D182" s="865"/>
      <c r="E182" s="866" t="str">
        <f t="shared" ref="E182" si="195">IF(D182*14=0,"",D182*14)</f>
        <v/>
      </c>
      <c r="F182" s="867"/>
      <c r="G182" s="866" t="str">
        <f t="shared" ref="G182" si="196">IF(F182*14=0,"",F182*14)</f>
        <v/>
      </c>
      <c r="H182" s="867"/>
      <c r="I182" s="868"/>
      <c r="J182" s="869"/>
      <c r="K182" s="870" t="str">
        <f t="shared" ref="K182" si="197">IF(J182*14=0,"",J182*14)</f>
        <v/>
      </c>
      <c r="L182" s="871"/>
      <c r="M182" s="870" t="str">
        <f t="shared" ref="M182" si="198">IF(L182*14=0,"",L182*14)</f>
        <v/>
      </c>
      <c r="N182" s="871"/>
      <c r="O182" s="872"/>
      <c r="P182" s="869"/>
      <c r="Q182" s="870"/>
      <c r="R182" s="871">
        <v>2</v>
      </c>
      <c r="S182" s="870">
        <v>28</v>
      </c>
      <c r="T182" s="871">
        <v>3</v>
      </c>
      <c r="U182" s="872" t="s">
        <v>353</v>
      </c>
      <c r="V182" s="869"/>
      <c r="W182" s="870"/>
      <c r="X182" s="871"/>
      <c r="Y182" s="870"/>
      <c r="Z182" s="871"/>
      <c r="AA182" s="872"/>
      <c r="AB182" s="869"/>
      <c r="AC182" s="870"/>
      <c r="AD182" s="871">
        <v>2</v>
      </c>
      <c r="AE182" s="870">
        <v>28</v>
      </c>
      <c r="AF182" s="871">
        <v>3</v>
      </c>
      <c r="AG182" s="872" t="s">
        <v>353</v>
      </c>
      <c r="AH182" s="869"/>
      <c r="AI182" s="870"/>
      <c r="AJ182" s="871"/>
      <c r="AK182" s="870"/>
      <c r="AL182" s="871"/>
      <c r="AM182" s="872"/>
      <c r="AN182" s="869"/>
      <c r="AO182" s="870"/>
      <c r="AP182" s="873">
        <v>2</v>
      </c>
      <c r="AQ182" s="870">
        <v>28</v>
      </c>
      <c r="AR182" s="873">
        <v>3</v>
      </c>
      <c r="AS182" s="874" t="s">
        <v>353</v>
      </c>
      <c r="AT182" s="869"/>
      <c r="AU182" s="866"/>
      <c r="AV182" s="875"/>
      <c r="AW182" s="866"/>
      <c r="AX182" s="875"/>
      <c r="AY182" s="875"/>
      <c r="AZ182" s="876"/>
      <c r="BA182" s="866"/>
      <c r="BB182" s="877"/>
      <c r="BC182" s="866"/>
      <c r="BD182" s="878"/>
      <c r="BE182" s="879"/>
      <c r="BF182" s="860" t="s">
        <v>657</v>
      </c>
      <c r="BG182" s="861" t="s">
        <v>940</v>
      </c>
    </row>
    <row r="183" spans="1:59" ht="15.75" customHeight="1" x14ac:dyDescent="0.25">
      <c r="A183" s="882" t="s">
        <v>943</v>
      </c>
      <c r="B183" s="881" t="s">
        <v>19</v>
      </c>
      <c r="C183" s="861" t="s">
        <v>944</v>
      </c>
      <c r="D183" s="883"/>
      <c r="E183" s="884"/>
      <c r="F183" s="883"/>
      <c r="G183" s="884"/>
      <c r="H183" s="883"/>
      <c r="I183" s="883"/>
      <c r="J183" s="885"/>
      <c r="K183" s="886">
        <v>4</v>
      </c>
      <c r="L183" s="885">
        <v>2</v>
      </c>
      <c r="M183" s="886">
        <v>24</v>
      </c>
      <c r="N183" s="885">
        <v>3</v>
      </c>
      <c r="O183" s="885" t="s">
        <v>353</v>
      </c>
      <c r="P183" s="883"/>
      <c r="Q183" s="884"/>
      <c r="R183" s="883"/>
      <c r="S183" s="884"/>
      <c r="T183" s="883"/>
      <c r="U183" s="883"/>
      <c r="V183" s="885"/>
      <c r="W183" s="886">
        <v>4</v>
      </c>
      <c r="X183" s="885">
        <v>2</v>
      </c>
      <c r="Y183" s="886">
        <v>24</v>
      </c>
      <c r="Z183" s="885">
        <v>3</v>
      </c>
      <c r="AA183" s="885" t="s">
        <v>353</v>
      </c>
      <c r="AB183" s="883"/>
      <c r="AC183" s="884"/>
      <c r="AD183" s="883"/>
      <c r="AE183" s="884"/>
      <c r="AF183" s="883"/>
      <c r="AG183" s="883"/>
      <c r="AH183" s="885"/>
      <c r="AI183" s="886">
        <v>4</v>
      </c>
      <c r="AJ183" s="885">
        <v>2</v>
      </c>
      <c r="AK183" s="886">
        <v>24</v>
      </c>
      <c r="AL183" s="885">
        <v>3</v>
      </c>
      <c r="AM183" s="885" t="s">
        <v>353</v>
      </c>
      <c r="AN183" s="883"/>
      <c r="AO183" s="884"/>
      <c r="AP183" s="883"/>
      <c r="AQ183" s="884"/>
      <c r="AR183" s="883"/>
      <c r="AS183" s="883"/>
      <c r="AT183" s="883"/>
      <c r="AU183" s="884"/>
      <c r="AV183" s="883"/>
      <c r="AW183" s="884"/>
      <c r="AX183" s="883"/>
      <c r="AY183" s="883"/>
      <c r="AZ183" s="884"/>
      <c r="BA183" s="884"/>
      <c r="BB183" s="884"/>
      <c r="BC183" s="884"/>
      <c r="BD183" s="887"/>
      <c r="BE183" s="888"/>
      <c r="BF183" s="861" t="s">
        <v>488</v>
      </c>
      <c r="BG183" s="861" t="s">
        <v>945</v>
      </c>
    </row>
    <row r="184" spans="1:59" ht="15.75" customHeight="1" thickBot="1" x14ac:dyDescent="0.3">
      <c r="A184" s="889" t="s">
        <v>946</v>
      </c>
      <c r="B184" s="890" t="s">
        <v>19</v>
      </c>
      <c r="C184" s="891" t="s">
        <v>947</v>
      </c>
      <c r="D184" s="892"/>
      <c r="E184" s="893"/>
      <c r="F184" s="892"/>
      <c r="G184" s="893"/>
      <c r="H184" s="892"/>
      <c r="I184" s="892"/>
      <c r="J184" s="892"/>
      <c r="K184" s="893"/>
      <c r="L184" s="892"/>
      <c r="M184" s="893"/>
      <c r="N184" s="892"/>
      <c r="O184" s="892"/>
      <c r="P184" s="892"/>
      <c r="Q184" s="893"/>
      <c r="R184" s="892"/>
      <c r="S184" s="893"/>
      <c r="T184" s="892"/>
      <c r="U184" s="892"/>
      <c r="V184" s="892"/>
      <c r="W184" s="894"/>
      <c r="X184" s="892"/>
      <c r="Y184" s="893"/>
      <c r="Z184" s="892"/>
      <c r="AA184" s="892"/>
      <c r="AB184" s="892"/>
      <c r="AC184" s="893"/>
      <c r="AD184" s="892"/>
      <c r="AE184" s="893"/>
      <c r="AF184" s="892"/>
      <c r="AG184" s="892"/>
      <c r="AH184" s="892"/>
      <c r="AI184" s="893"/>
      <c r="AJ184" s="892"/>
      <c r="AK184" s="893"/>
      <c r="AL184" s="892"/>
      <c r="AM184" s="892"/>
      <c r="AN184" s="892"/>
      <c r="AO184" s="893"/>
      <c r="AP184" s="892"/>
      <c r="AQ184" s="893"/>
      <c r="AR184" s="892"/>
      <c r="AS184" s="892"/>
      <c r="AT184" s="892"/>
      <c r="AU184" s="893"/>
      <c r="AV184" s="892"/>
      <c r="AW184" s="893"/>
      <c r="AX184" s="892"/>
      <c r="AY184" s="892"/>
      <c r="AZ184" s="893"/>
      <c r="BA184" s="893"/>
      <c r="BB184" s="893"/>
      <c r="BC184" s="893"/>
      <c r="BD184" s="895"/>
      <c r="BE184" s="896"/>
      <c r="BF184" s="891" t="s">
        <v>491</v>
      </c>
      <c r="BG184" s="891" t="s">
        <v>512</v>
      </c>
    </row>
    <row r="185" spans="1:59" x14ac:dyDescent="0.2">
      <c r="A185" s="180"/>
      <c r="B185" s="181"/>
      <c r="C185" s="181"/>
    </row>
    <row r="186" spans="1:59" x14ac:dyDescent="0.2">
      <c r="A186" s="180"/>
      <c r="B186" s="181"/>
      <c r="C186" s="181"/>
    </row>
    <row r="187" spans="1:59" x14ac:dyDescent="0.2">
      <c r="A187" s="180"/>
      <c r="B187" s="181"/>
      <c r="C187" s="181"/>
    </row>
    <row r="188" spans="1:59" x14ac:dyDescent="0.2">
      <c r="A188" s="180"/>
      <c r="B188" s="181"/>
      <c r="C188" s="181"/>
    </row>
    <row r="189" spans="1:59" x14ac:dyDescent="0.2">
      <c r="A189" s="180"/>
      <c r="B189" s="181"/>
      <c r="C189" s="181"/>
    </row>
    <row r="190" spans="1:59" x14ac:dyDescent="0.2">
      <c r="A190" s="180"/>
      <c r="B190" s="181"/>
      <c r="C190" s="181"/>
    </row>
    <row r="191" spans="1:59" x14ac:dyDescent="0.2">
      <c r="A191" s="180"/>
      <c r="B191" s="181"/>
      <c r="C191" s="181"/>
    </row>
    <row r="192" spans="1:59" x14ac:dyDescent="0.2">
      <c r="A192" s="180"/>
      <c r="B192" s="181"/>
      <c r="C192" s="181"/>
    </row>
    <row r="193" spans="1:3" x14ac:dyDescent="0.2">
      <c r="A193" s="180"/>
      <c r="B193" s="181"/>
      <c r="C193" s="181"/>
    </row>
    <row r="194" spans="1:3" x14ac:dyDescent="0.2">
      <c r="A194" s="180"/>
      <c r="B194" s="181"/>
      <c r="C194" s="181"/>
    </row>
    <row r="195" spans="1:3" x14ac:dyDescent="0.2">
      <c r="A195" s="180"/>
      <c r="B195" s="181"/>
      <c r="C195" s="181"/>
    </row>
    <row r="196" spans="1:3" x14ac:dyDescent="0.2">
      <c r="A196" s="180"/>
      <c r="B196" s="181"/>
      <c r="C196" s="181"/>
    </row>
    <row r="197" spans="1:3" x14ac:dyDescent="0.2">
      <c r="A197" s="180"/>
      <c r="B197" s="181"/>
      <c r="C197" s="181"/>
    </row>
    <row r="198" spans="1:3" x14ac:dyDescent="0.2">
      <c r="A198" s="180"/>
      <c r="B198" s="181"/>
      <c r="C198" s="181"/>
    </row>
    <row r="199" spans="1:3" x14ac:dyDescent="0.2">
      <c r="A199" s="180"/>
      <c r="B199" s="181"/>
      <c r="C199" s="181"/>
    </row>
    <row r="200" spans="1:3" x14ac:dyDescent="0.2">
      <c r="A200" s="180"/>
      <c r="B200" s="181"/>
      <c r="C200" s="181"/>
    </row>
    <row r="201" spans="1:3" x14ac:dyDescent="0.2">
      <c r="A201" s="180"/>
      <c r="B201" s="181"/>
      <c r="C201" s="181"/>
    </row>
    <row r="202" spans="1:3" x14ac:dyDescent="0.2">
      <c r="A202" s="180"/>
      <c r="B202" s="181"/>
      <c r="C202" s="181"/>
    </row>
    <row r="203" spans="1:3" x14ac:dyDescent="0.2">
      <c r="A203" s="180"/>
      <c r="B203" s="181"/>
      <c r="C203" s="181"/>
    </row>
    <row r="204" spans="1:3" x14ac:dyDescent="0.2">
      <c r="A204" s="180"/>
      <c r="B204" s="181"/>
      <c r="C204" s="181"/>
    </row>
    <row r="205" spans="1:3" x14ac:dyDescent="0.2">
      <c r="A205" s="180"/>
      <c r="B205" s="181"/>
      <c r="C205" s="181"/>
    </row>
    <row r="206" spans="1:3" x14ac:dyDescent="0.2">
      <c r="A206" s="180"/>
      <c r="B206" s="181"/>
      <c r="C206" s="181"/>
    </row>
    <row r="207" spans="1:3" x14ac:dyDescent="0.2">
      <c r="A207" s="180"/>
      <c r="B207" s="181"/>
      <c r="C207" s="181"/>
    </row>
  </sheetData>
  <sheetProtection selectLockedCells="1" selectUnlockedCells="1"/>
  <protectedRanges>
    <protectedRange sqref="C18" name="Tartomány1_2_1_1_1_1"/>
  </protectedRanges>
  <mergeCells count="61">
    <mergeCell ref="BF5:BF8"/>
    <mergeCell ref="BG5:BG8"/>
    <mergeCell ref="AF7:AF8"/>
    <mergeCell ref="AT7:AU7"/>
    <mergeCell ref="AY7:AY8"/>
    <mergeCell ref="BB7:BC7"/>
    <mergeCell ref="AZ5:BE6"/>
    <mergeCell ref="AM7:AM8"/>
    <mergeCell ref="BD7:BD8"/>
    <mergeCell ref="BE7:BE8"/>
    <mergeCell ref="AZ7:BA7"/>
    <mergeCell ref="AN6:AS6"/>
    <mergeCell ref="P9:AY9"/>
    <mergeCell ref="AD7:AE7"/>
    <mergeCell ref="P79:AY79"/>
    <mergeCell ref="U7:U8"/>
    <mergeCell ref="V7:W7"/>
    <mergeCell ref="AB7:AC7"/>
    <mergeCell ref="AJ7:AK7"/>
    <mergeCell ref="AG7:AG8"/>
    <mergeCell ref="X7:Y7"/>
    <mergeCell ref="AL7:AL8"/>
    <mergeCell ref="R7:S7"/>
    <mergeCell ref="T7:T8"/>
    <mergeCell ref="D7:E7"/>
    <mergeCell ref="F7:G7"/>
    <mergeCell ref="J7:K7"/>
    <mergeCell ref="L7:M7"/>
    <mergeCell ref="V6:AA6"/>
    <mergeCell ref="A1:BE1"/>
    <mergeCell ref="A2:BE2"/>
    <mergeCell ref="A3:BE3"/>
    <mergeCell ref="Z7:Z8"/>
    <mergeCell ref="AA7:AA8"/>
    <mergeCell ref="A4:BE4"/>
    <mergeCell ref="A5:A8"/>
    <mergeCell ref="B5:B8"/>
    <mergeCell ref="C5:C8"/>
    <mergeCell ref="AT6:AY6"/>
    <mergeCell ref="AB6:AG6"/>
    <mergeCell ref="AH6:AM6"/>
    <mergeCell ref="AN7:AO7"/>
    <mergeCell ref="AP7:AQ7"/>
    <mergeCell ref="P5:AY5"/>
    <mergeCell ref="P6:U6"/>
    <mergeCell ref="P107:AY107"/>
    <mergeCell ref="J6:O6"/>
    <mergeCell ref="D6:I6"/>
    <mergeCell ref="H7:H8"/>
    <mergeCell ref="I7:I8"/>
    <mergeCell ref="AH7:AI7"/>
    <mergeCell ref="P7:Q7"/>
    <mergeCell ref="AR7:AR8"/>
    <mergeCell ref="P83:AY83"/>
    <mergeCell ref="AV7:AW7"/>
    <mergeCell ref="AX7:AX8"/>
    <mergeCell ref="AS7:AS8"/>
    <mergeCell ref="N7:N8"/>
    <mergeCell ref="O7:O8"/>
    <mergeCell ref="A93:AY93"/>
    <mergeCell ref="A92:AY92"/>
  </mergeCells>
  <phoneticPr fontId="0" type="noConversion"/>
  <pageMargins left="0.19685039370078741" right="0.19685039370078741" top="0.19685039370078741" bottom="0.19685039370078741" header="0.11811023622047245" footer="0.11811023622047245"/>
  <pageSetup paperSize="8" scale="45" firstPageNumber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BG250"/>
  <sheetViews>
    <sheetView topLeftCell="A25" zoomScale="82" zoomScaleNormal="82" workbookViewId="0">
      <selection activeCell="A21" sqref="A21"/>
    </sheetView>
  </sheetViews>
  <sheetFormatPr defaultColWidth="10.6640625" defaultRowHeight="15" x14ac:dyDescent="0.2"/>
  <cols>
    <col min="1" max="1" width="17.1640625" style="348" customWidth="1"/>
    <col min="2" max="2" width="7.1640625" style="70" customWidth="1"/>
    <col min="3" max="3" width="60.33203125" style="70" customWidth="1"/>
    <col min="4" max="4" width="5.5" style="70" customWidth="1"/>
    <col min="5" max="5" width="6.83203125" style="70" customWidth="1"/>
    <col min="6" max="6" width="5.5" style="70" customWidth="1"/>
    <col min="7" max="7" width="6.83203125" style="70" customWidth="1"/>
    <col min="8" max="8" width="5.5" style="70" customWidth="1"/>
    <col min="9" max="9" width="5.6640625" style="70" bestFit="1" customWidth="1"/>
    <col min="10" max="10" width="5.5" style="70" customWidth="1"/>
    <col min="11" max="11" width="6.83203125" style="70" customWidth="1"/>
    <col min="12" max="12" width="5.5" style="70" customWidth="1"/>
    <col min="13" max="13" width="6.83203125" style="70" customWidth="1"/>
    <col min="14" max="14" width="5.5" style="70" customWidth="1"/>
    <col min="15" max="15" width="5.6640625" style="70" bestFit="1" customWidth="1"/>
    <col min="16" max="16" width="5.5" style="70" bestFit="1" customWidth="1"/>
    <col min="17" max="17" width="6.83203125" style="70" customWidth="1"/>
    <col min="18" max="18" width="5.5" style="70" bestFit="1" customWidth="1"/>
    <col min="19" max="19" width="6.83203125" style="70" customWidth="1"/>
    <col min="20" max="20" width="5.5" style="70" customWidth="1"/>
    <col min="21" max="21" width="5.6640625" style="70" bestFit="1" customWidth="1"/>
    <col min="22" max="22" width="5.5" style="70" bestFit="1" customWidth="1"/>
    <col min="23" max="23" width="6.83203125" style="70" customWidth="1"/>
    <col min="24" max="24" width="5.5" style="70" bestFit="1" customWidth="1"/>
    <col min="25" max="25" width="6.83203125" style="70" customWidth="1"/>
    <col min="26" max="26" width="5.5" style="70" customWidth="1"/>
    <col min="27" max="27" width="5.6640625" style="70" bestFit="1" customWidth="1"/>
    <col min="28" max="28" width="5.5" style="70" customWidth="1"/>
    <col min="29" max="29" width="6.83203125" style="70" customWidth="1"/>
    <col min="30" max="30" width="5.5" style="70" customWidth="1"/>
    <col min="31" max="31" width="6.83203125" style="70" customWidth="1"/>
    <col min="32" max="32" width="5.5" style="70" customWidth="1"/>
    <col min="33" max="33" width="5.6640625" style="70" bestFit="1" customWidth="1"/>
    <col min="34" max="34" width="5.5" style="70" customWidth="1"/>
    <col min="35" max="35" width="6.83203125" style="70" customWidth="1"/>
    <col min="36" max="36" width="5.5" style="70" customWidth="1"/>
    <col min="37" max="37" width="6.83203125" style="70" customWidth="1"/>
    <col min="38" max="38" width="5.5" style="70" customWidth="1"/>
    <col min="39" max="39" width="5.6640625" style="70" bestFit="1" customWidth="1"/>
    <col min="40" max="40" width="5.5" style="70" bestFit="1" customWidth="1"/>
    <col min="41" max="41" width="6.83203125" style="70" customWidth="1"/>
    <col min="42" max="42" width="5.5" style="70" bestFit="1" customWidth="1"/>
    <col min="43" max="43" width="6.83203125" style="70" customWidth="1"/>
    <col min="44" max="44" width="5.5" style="70" customWidth="1"/>
    <col min="45" max="45" width="5.6640625" style="70" bestFit="1" customWidth="1"/>
    <col min="46" max="46" width="5.5" style="70" bestFit="1" customWidth="1"/>
    <col min="47" max="47" width="6.83203125" style="70" customWidth="1"/>
    <col min="48" max="48" width="5.5" style="70" bestFit="1" customWidth="1"/>
    <col min="49" max="49" width="6.83203125" style="70" customWidth="1"/>
    <col min="50" max="50" width="5.5" style="70" customWidth="1"/>
    <col min="51" max="51" width="5.6640625" style="70" bestFit="1" customWidth="1"/>
    <col min="52" max="52" width="6.83203125" style="70" bestFit="1" customWidth="1"/>
    <col min="53" max="53" width="8.1640625" style="70" customWidth="1"/>
    <col min="54" max="54" width="6.83203125" style="70" bestFit="1" customWidth="1"/>
    <col min="55" max="55" width="8.1640625" style="70" bestFit="1" customWidth="1"/>
    <col min="56" max="56" width="6.83203125" style="70" bestFit="1" customWidth="1"/>
    <col min="57" max="57" width="9" style="70" customWidth="1"/>
    <col min="58" max="58" width="57.83203125" style="70" customWidth="1"/>
    <col min="59" max="59" width="40.6640625" style="70" bestFit="1" customWidth="1"/>
    <col min="60" max="16384" width="10.6640625" style="70"/>
  </cols>
  <sheetData>
    <row r="1" spans="1:59" ht="21.95" customHeight="1" x14ac:dyDescent="0.2">
      <c r="A1" s="961" t="s">
        <v>0</v>
      </c>
      <c r="B1" s="961"/>
      <c r="C1" s="961"/>
      <c r="D1" s="961"/>
      <c r="E1" s="961"/>
      <c r="F1" s="961"/>
      <c r="G1" s="961"/>
      <c r="H1" s="961"/>
      <c r="I1" s="961"/>
      <c r="J1" s="961"/>
      <c r="K1" s="961"/>
      <c r="L1" s="961"/>
      <c r="M1" s="961"/>
      <c r="N1" s="961"/>
      <c r="O1" s="961"/>
      <c r="P1" s="961"/>
      <c r="Q1" s="961"/>
      <c r="R1" s="961"/>
      <c r="S1" s="961"/>
      <c r="T1" s="961"/>
      <c r="U1" s="961"/>
      <c r="V1" s="961"/>
      <c r="W1" s="961"/>
      <c r="X1" s="961"/>
      <c r="Y1" s="961"/>
      <c r="Z1" s="961"/>
      <c r="AA1" s="961"/>
      <c r="AB1" s="961"/>
      <c r="AC1" s="961"/>
      <c r="AD1" s="961"/>
      <c r="AE1" s="961"/>
      <c r="AF1" s="961"/>
      <c r="AG1" s="961"/>
      <c r="AH1" s="961"/>
      <c r="AI1" s="961"/>
      <c r="AJ1" s="961"/>
      <c r="AK1" s="961"/>
      <c r="AL1" s="961"/>
      <c r="AM1" s="961"/>
      <c r="AN1" s="961"/>
      <c r="AO1" s="961"/>
      <c r="AP1" s="961"/>
      <c r="AQ1" s="961"/>
      <c r="AR1" s="961"/>
      <c r="AS1" s="961"/>
      <c r="AT1" s="961"/>
      <c r="AU1" s="961"/>
      <c r="AV1" s="961"/>
      <c r="AW1" s="961"/>
      <c r="AX1" s="961"/>
      <c r="AY1" s="961"/>
      <c r="AZ1" s="961"/>
      <c r="BA1" s="961"/>
      <c r="BB1" s="961"/>
      <c r="BC1" s="961"/>
      <c r="BD1" s="961"/>
      <c r="BE1" s="961"/>
    </row>
    <row r="2" spans="1:59" ht="21.95" customHeight="1" x14ac:dyDescent="0.2">
      <c r="A2" s="927" t="s">
        <v>359</v>
      </c>
      <c r="B2" s="927"/>
      <c r="C2" s="927"/>
      <c r="D2" s="927"/>
      <c r="E2" s="927"/>
      <c r="F2" s="927"/>
      <c r="G2" s="927"/>
      <c r="H2" s="927"/>
      <c r="I2" s="927"/>
      <c r="J2" s="927"/>
      <c r="K2" s="927"/>
      <c r="L2" s="927"/>
      <c r="M2" s="927"/>
      <c r="N2" s="927"/>
      <c r="O2" s="927"/>
      <c r="P2" s="927"/>
      <c r="Q2" s="927"/>
      <c r="R2" s="927"/>
      <c r="S2" s="927"/>
      <c r="T2" s="927"/>
      <c r="U2" s="927"/>
      <c r="V2" s="927"/>
      <c r="W2" s="927"/>
      <c r="X2" s="927"/>
      <c r="Y2" s="927"/>
      <c r="Z2" s="927"/>
      <c r="AA2" s="927"/>
      <c r="AB2" s="927"/>
      <c r="AC2" s="927"/>
      <c r="AD2" s="927"/>
      <c r="AE2" s="927"/>
      <c r="AF2" s="927"/>
      <c r="AG2" s="927"/>
      <c r="AH2" s="927"/>
      <c r="AI2" s="927"/>
      <c r="AJ2" s="927"/>
      <c r="AK2" s="927"/>
      <c r="AL2" s="927"/>
      <c r="AM2" s="927"/>
      <c r="AN2" s="927"/>
      <c r="AO2" s="927"/>
      <c r="AP2" s="927"/>
      <c r="AQ2" s="927"/>
      <c r="AR2" s="927"/>
      <c r="AS2" s="927"/>
      <c r="AT2" s="927"/>
      <c r="AU2" s="927"/>
      <c r="AV2" s="927"/>
      <c r="AW2" s="927"/>
      <c r="AX2" s="927"/>
      <c r="AY2" s="927"/>
      <c r="AZ2" s="927"/>
      <c r="BA2" s="927"/>
      <c r="BB2" s="927"/>
      <c r="BC2" s="927"/>
      <c r="BD2" s="927"/>
      <c r="BE2" s="927"/>
    </row>
    <row r="3" spans="1:59" ht="23.25" x14ac:dyDescent="0.2">
      <c r="A3" s="962" t="s">
        <v>398</v>
      </c>
      <c r="B3" s="962"/>
      <c r="C3" s="962"/>
      <c r="D3" s="962"/>
      <c r="E3" s="962"/>
      <c r="F3" s="962"/>
      <c r="G3" s="962"/>
      <c r="H3" s="962"/>
      <c r="I3" s="962"/>
      <c r="J3" s="962"/>
      <c r="K3" s="962"/>
      <c r="L3" s="962"/>
      <c r="M3" s="962"/>
      <c r="N3" s="962"/>
      <c r="O3" s="962"/>
      <c r="P3" s="962"/>
      <c r="Q3" s="962"/>
      <c r="R3" s="962"/>
      <c r="S3" s="962"/>
      <c r="T3" s="962"/>
      <c r="U3" s="962"/>
      <c r="V3" s="962"/>
      <c r="W3" s="962"/>
      <c r="X3" s="962"/>
      <c r="Y3" s="962"/>
      <c r="Z3" s="962"/>
      <c r="AA3" s="962"/>
      <c r="AB3" s="962"/>
      <c r="AC3" s="962"/>
      <c r="AD3" s="962"/>
      <c r="AE3" s="962"/>
      <c r="AF3" s="962"/>
      <c r="AG3" s="962"/>
      <c r="AH3" s="962"/>
      <c r="AI3" s="962"/>
      <c r="AJ3" s="962"/>
      <c r="AK3" s="962"/>
      <c r="AL3" s="962"/>
      <c r="AM3" s="962"/>
      <c r="AN3" s="962"/>
      <c r="AO3" s="962"/>
      <c r="AP3" s="962"/>
      <c r="AQ3" s="962"/>
      <c r="AR3" s="962"/>
      <c r="AS3" s="962"/>
      <c r="AT3" s="962"/>
      <c r="AU3" s="962"/>
      <c r="AV3" s="962"/>
      <c r="AW3" s="962"/>
      <c r="AX3" s="962"/>
      <c r="AY3" s="962"/>
      <c r="AZ3" s="962"/>
      <c r="BA3" s="962"/>
      <c r="BB3" s="962"/>
      <c r="BC3" s="962"/>
      <c r="BD3" s="962"/>
      <c r="BE3" s="962"/>
    </row>
    <row r="4" spans="1:59" s="190" customFormat="1" ht="23.25" x14ac:dyDescent="0.2">
      <c r="A4" s="927" t="s">
        <v>679</v>
      </c>
      <c r="B4" s="927"/>
      <c r="C4" s="927"/>
      <c r="D4" s="927"/>
      <c r="E4" s="927"/>
      <c r="F4" s="927"/>
      <c r="G4" s="927"/>
      <c r="H4" s="927"/>
      <c r="I4" s="927"/>
      <c r="J4" s="927"/>
      <c r="K4" s="927"/>
      <c r="L4" s="927"/>
      <c r="M4" s="927"/>
      <c r="N4" s="927"/>
      <c r="O4" s="927"/>
      <c r="P4" s="927"/>
      <c r="Q4" s="927"/>
      <c r="R4" s="927"/>
      <c r="S4" s="927"/>
      <c r="T4" s="927"/>
      <c r="U4" s="927"/>
      <c r="V4" s="927"/>
      <c r="W4" s="927"/>
      <c r="X4" s="927"/>
      <c r="Y4" s="927"/>
      <c r="Z4" s="927"/>
      <c r="AA4" s="927"/>
      <c r="AB4" s="927"/>
      <c r="AC4" s="927"/>
      <c r="AD4" s="927"/>
      <c r="AE4" s="927"/>
      <c r="AF4" s="927"/>
      <c r="AG4" s="927"/>
      <c r="AH4" s="927"/>
      <c r="AI4" s="927"/>
      <c r="AJ4" s="927"/>
      <c r="AK4" s="927"/>
      <c r="AL4" s="927"/>
      <c r="AM4" s="927"/>
      <c r="AN4" s="927"/>
      <c r="AO4" s="927"/>
      <c r="AP4" s="927"/>
      <c r="AQ4" s="927"/>
      <c r="AR4" s="927"/>
      <c r="AS4" s="927"/>
      <c r="AT4" s="927"/>
      <c r="AU4" s="927"/>
      <c r="AV4" s="927"/>
      <c r="AW4" s="927"/>
      <c r="AX4" s="927"/>
      <c r="AY4" s="927"/>
      <c r="AZ4" s="927"/>
      <c r="BA4" s="927"/>
      <c r="BB4" s="927"/>
      <c r="BC4" s="927"/>
      <c r="BD4" s="927"/>
      <c r="BE4" s="927"/>
    </row>
    <row r="5" spans="1:59" ht="24" customHeight="1" thickBot="1" x14ac:dyDescent="0.25">
      <c r="A5" s="926" t="s">
        <v>346</v>
      </c>
      <c r="B5" s="926"/>
      <c r="C5" s="926"/>
      <c r="D5" s="926"/>
      <c r="E5" s="926"/>
      <c r="F5" s="926"/>
      <c r="G5" s="926"/>
      <c r="H5" s="926"/>
      <c r="I5" s="926"/>
      <c r="J5" s="926"/>
      <c r="K5" s="926"/>
      <c r="L5" s="926"/>
      <c r="M5" s="926"/>
      <c r="N5" s="926"/>
      <c r="O5" s="926"/>
      <c r="P5" s="926"/>
      <c r="Q5" s="926"/>
      <c r="R5" s="926"/>
      <c r="S5" s="926"/>
      <c r="T5" s="926"/>
      <c r="U5" s="926"/>
      <c r="V5" s="926"/>
      <c r="W5" s="926"/>
      <c r="X5" s="926"/>
      <c r="Y5" s="926"/>
      <c r="Z5" s="926"/>
      <c r="AA5" s="926"/>
      <c r="AB5" s="926"/>
      <c r="AC5" s="926"/>
      <c r="AD5" s="926"/>
      <c r="AE5" s="926"/>
      <c r="AF5" s="926"/>
      <c r="AG5" s="926"/>
      <c r="AH5" s="926"/>
      <c r="AI5" s="926"/>
      <c r="AJ5" s="926"/>
      <c r="AK5" s="926"/>
      <c r="AL5" s="926"/>
      <c r="AM5" s="926"/>
      <c r="AN5" s="926"/>
      <c r="AO5" s="926"/>
      <c r="AP5" s="926"/>
      <c r="AQ5" s="926"/>
      <c r="AR5" s="926"/>
      <c r="AS5" s="926"/>
      <c r="AT5" s="926"/>
      <c r="AU5" s="926"/>
      <c r="AV5" s="926"/>
      <c r="AW5" s="926"/>
      <c r="AX5" s="926"/>
      <c r="AY5" s="926"/>
      <c r="AZ5" s="926"/>
      <c r="BA5" s="926"/>
      <c r="BB5" s="926"/>
      <c r="BC5" s="926"/>
      <c r="BD5" s="926"/>
      <c r="BE5" s="926"/>
    </row>
    <row r="6" spans="1:59" ht="15.75" customHeight="1" thickTop="1" thickBot="1" x14ac:dyDescent="0.25">
      <c r="A6" s="940" t="s">
        <v>1</v>
      </c>
      <c r="B6" s="943" t="s">
        <v>2</v>
      </c>
      <c r="C6" s="946" t="s">
        <v>3</v>
      </c>
      <c r="D6" s="949" t="s">
        <v>4</v>
      </c>
      <c r="E6" s="950"/>
      <c r="F6" s="950"/>
      <c r="G6" s="950"/>
      <c r="H6" s="950"/>
      <c r="I6" s="950"/>
      <c r="J6" s="950"/>
      <c r="K6" s="950"/>
      <c r="L6" s="950"/>
      <c r="M6" s="950"/>
      <c r="N6" s="950"/>
      <c r="O6" s="950"/>
      <c r="P6" s="950"/>
      <c r="Q6" s="950"/>
      <c r="R6" s="950"/>
      <c r="S6" s="950"/>
      <c r="T6" s="950"/>
      <c r="U6" s="950"/>
      <c r="V6" s="950"/>
      <c r="W6" s="950"/>
      <c r="X6" s="950"/>
      <c r="Y6" s="950"/>
      <c r="Z6" s="950"/>
      <c r="AA6" s="950"/>
      <c r="AB6" s="949" t="s">
        <v>4</v>
      </c>
      <c r="AC6" s="950"/>
      <c r="AD6" s="950"/>
      <c r="AE6" s="950"/>
      <c r="AF6" s="950"/>
      <c r="AG6" s="950"/>
      <c r="AH6" s="950"/>
      <c r="AI6" s="950"/>
      <c r="AJ6" s="950"/>
      <c r="AK6" s="950"/>
      <c r="AL6" s="950"/>
      <c r="AM6" s="950"/>
      <c r="AN6" s="950"/>
      <c r="AO6" s="950"/>
      <c r="AP6" s="950"/>
      <c r="AQ6" s="950"/>
      <c r="AR6" s="950"/>
      <c r="AS6" s="950"/>
      <c r="AT6" s="950"/>
      <c r="AU6" s="950"/>
      <c r="AV6" s="950"/>
      <c r="AW6" s="950"/>
      <c r="AX6" s="950"/>
      <c r="AY6" s="950"/>
      <c r="AZ6" s="963" t="s">
        <v>5</v>
      </c>
      <c r="BA6" s="964"/>
      <c r="BB6" s="964"/>
      <c r="BC6" s="964"/>
      <c r="BD6" s="964"/>
      <c r="BE6" s="965"/>
      <c r="BF6" s="936" t="s">
        <v>51</v>
      </c>
      <c r="BG6" s="936" t="s">
        <v>52</v>
      </c>
    </row>
    <row r="7" spans="1:59" ht="15.75" customHeight="1" x14ac:dyDescent="0.2">
      <c r="A7" s="941"/>
      <c r="B7" s="944"/>
      <c r="C7" s="947"/>
      <c r="D7" s="970" t="s">
        <v>6</v>
      </c>
      <c r="E7" s="971"/>
      <c r="F7" s="971"/>
      <c r="G7" s="971"/>
      <c r="H7" s="971"/>
      <c r="I7" s="972"/>
      <c r="J7" s="973" t="s">
        <v>7</v>
      </c>
      <c r="K7" s="971"/>
      <c r="L7" s="971"/>
      <c r="M7" s="971"/>
      <c r="N7" s="971"/>
      <c r="O7" s="974"/>
      <c r="P7" s="970" t="s">
        <v>8</v>
      </c>
      <c r="Q7" s="971"/>
      <c r="R7" s="971"/>
      <c r="S7" s="971"/>
      <c r="T7" s="971"/>
      <c r="U7" s="972"/>
      <c r="V7" s="973" t="s">
        <v>9</v>
      </c>
      <c r="W7" s="971"/>
      <c r="X7" s="971"/>
      <c r="Y7" s="971"/>
      <c r="Z7" s="971"/>
      <c r="AA7" s="972"/>
      <c r="AB7" s="970" t="s">
        <v>10</v>
      </c>
      <c r="AC7" s="971"/>
      <c r="AD7" s="971"/>
      <c r="AE7" s="971"/>
      <c r="AF7" s="971"/>
      <c r="AG7" s="972"/>
      <c r="AH7" s="973" t="s">
        <v>11</v>
      </c>
      <c r="AI7" s="971"/>
      <c r="AJ7" s="971"/>
      <c r="AK7" s="971"/>
      <c r="AL7" s="971"/>
      <c r="AM7" s="974"/>
      <c r="AN7" s="970" t="s">
        <v>37</v>
      </c>
      <c r="AO7" s="971"/>
      <c r="AP7" s="971"/>
      <c r="AQ7" s="971"/>
      <c r="AR7" s="971"/>
      <c r="AS7" s="972"/>
      <c r="AT7" s="973" t="s">
        <v>38</v>
      </c>
      <c r="AU7" s="971"/>
      <c r="AV7" s="971"/>
      <c r="AW7" s="971"/>
      <c r="AX7" s="971"/>
      <c r="AY7" s="972"/>
      <c r="AZ7" s="966"/>
      <c r="BA7" s="967"/>
      <c r="BB7" s="967"/>
      <c r="BC7" s="967"/>
      <c r="BD7" s="967"/>
      <c r="BE7" s="968"/>
      <c r="BF7" s="969"/>
      <c r="BG7" s="937"/>
    </row>
    <row r="8" spans="1:59" ht="15.75" customHeight="1" x14ac:dyDescent="0.2">
      <c r="A8" s="941"/>
      <c r="B8" s="944"/>
      <c r="C8" s="947"/>
      <c r="D8" s="958" t="s">
        <v>12</v>
      </c>
      <c r="E8" s="952"/>
      <c r="F8" s="953" t="s">
        <v>13</v>
      </c>
      <c r="G8" s="952"/>
      <c r="H8" s="954" t="s">
        <v>14</v>
      </c>
      <c r="I8" s="959" t="s">
        <v>39</v>
      </c>
      <c r="J8" s="951" t="s">
        <v>12</v>
      </c>
      <c r="K8" s="952"/>
      <c r="L8" s="953" t="s">
        <v>13</v>
      </c>
      <c r="M8" s="952"/>
      <c r="N8" s="954" t="s">
        <v>14</v>
      </c>
      <c r="O8" s="956" t="s">
        <v>39</v>
      </c>
      <c r="P8" s="958" t="s">
        <v>12</v>
      </c>
      <c r="Q8" s="952"/>
      <c r="R8" s="953" t="s">
        <v>13</v>
      </c>
      <c r="S8" s="952"/>
      <c r="T8" s="954" t="s">
        <v>14</v>
      </c>
      <c r="U8" s="959" t="s">
        <v>39</v>
      </c>
      <c r="V8" s="951" t="s">
        <v>12</v>
      </c>
      <c r="W8" s="952"/>
      <c r="X8" s="953" t="s">
        <v>13</v>
      </c>
      <c r="Y8" s="952"/>
      <c r="Z8" s="954" t="s">
        <v>14</v>
      </c>
      <c r="AA8" s="975" t="s">
        <v>39</v>
      </c>
      <c r="AB8" s="958" t="s">
        <v>12</v>
      </c>
      <c r="AC8" s="952"/>
      <c r="AD8" s="953" t="s">
        <v>13</v>
      </c>
      <c r="AE8" s="952"/>
      <c r="AF8" s="954" t="s">
        <v>14</v>
      </c>
      <c r="AG8" s="959" t="s">
        <v>39</v>
      </c>
      <c r="AH8" s="951" t="s">
        <v>12</v>
      </c>
      <c r="AI8" s="952"/>
      <c r="AJ8" s="953" t="s">
        <v>13</v>
      </c>
      <c r="AK8" s="952"/>
      <c r="AL8" s="954" t="s">
        <v>14</v>
      </c>
      <c r="AM8" s="956" t="s">
        <v>39</v>
      </c>
      <c r="AN8" s="958" t="s">
        <v>12</v>
      </c>
      <c r="AO8" s="952"/>
      <c r="AP8" s="953" t="s">
        <v>13</v>
      </c>
      <c r="AQ8" s="952"/>
      <c r="AR8" s="954" t="s">
        <v>14</v>
      </c>
      <c r="AS8" s="959" t="s">
        <v>39</v>
      </c>
      <c r="AT8" s="951" t="s">
        <v>12</v>
      </c>
      <c r="AU8" s="952"/>
      <c r="AV8" s="953" t="s">
        <v>13</v>
      </c>
      <c r="AW8" s="952"/>
      <c r="AX8" s="954" t="s">
        <v>14</v>
      </c>
      <c r="AY8" s="975" t="s">
        <v>39</v>
      </c>
      <c r="AZ8" s="951" t="s">
        <v>12</v>
      </c>
      <c r="BA8" s="952"/>
      <c r="BB8" s="953" t="s">
        <v>13</v>
      </c>
      <c r="BC8" s="952"/>
      <c r="BD8" s="954" t="s">
        <v>14</v>
      </c>
      <c r="BE8" s="977" t="s">
        <v>47</v>
      </c>
      <c r="BF8" s="969"/>
      <c r="BG8" s="937"/>
    </row>
    <row r="9" spans="1:59" ht="80.099999999999994" customHeight="1" thickBot="1" x14ac:dyDescent="0.25">
      <c r="A9" s="942"/>
      <c r="B9" s="945"/>
      <c r="C9" s="948"/>
      <c r="D9" s="191" t="s">
        <v>40</v>
      </c>
      <c r="E9" s="192" t="s">
        <v>41</v>
      </c>
      <c r="F9" s="193" t="s">
        <v>40</v>
      </c>
      <c r="G9" s="192" t="s">
        <v>41</v>
      </c>
      <c r="H9" s="955"/>
      <c r="I9" s="960"/>
      <c r="J9" s="194" t="s">
        <v>40</v>
      </c>
      <c r="K9" s="192" t="s">
        <v>41</v>
      </c>
      <c r="L9" s="193" t="s">
        <v>40</v>
      </c>
      <c r="M9" s="192" t="s">
        <v>41</v>
      </c>
      <c r="N9" s="955"/>
      <c r="O9" s="957"/>
      <c r="P9" s="191" t="s">
        <v>40</v>
      </c>
      <c r="Q9" s="192" t="s">
        <v>41</v>
      </c>
      <c r="R9" s="193" t="s">
        <v>40</v>
      </c>
      <c r="S9" s="192" t="s">
        <v>41</v>
      </c>
      <c r="T9" s="955"/>
      <c r="U9" s="960"/>
      <c r="V9" s="194" t="s">
        <v>40</v>
      </c>
      <c r="W9" s="192" t="s">
        <v>41</v>
      </c>
      <c r="X9" s="193" t="s">
        <v>40</v>
      </c>
      <c r="Y9" s="192" t="s">
        <v>41</v>
      </c>
      <c r="Z9" s="955"/>
      <c r="AA9" s="976"/>
      <c r="AB9" s="191" t="s">
        <v>40</v>
      </c>
      <c r="AC9" s="192" t="s">
        <v>41</v>
      </c>
      <c r="AD9" s="193" t="s">
        <v>40</v>
      </c>
      <c r="AE9" s="192" t="s">
        <v>41</v>
      </c>
      <c r="AF9" s="955"/>
      <c r="AG9" s="960"/>
      <c r="AH9" s="194" t="s">
        <v>40</v>
      </c>
      <c r="AI9" s="192" t="s">
        <v>41</v>
      </c>
      <c r="AJ9" s="193" t="s">
        <v>40</v>
      </c>
      <c r="AK9" s="192" t="s">
        <v>41</v>
      </c>
      <c r="AL9" s="955"/>
      <c r="AM9" s="957"/>
      <c r="AN9" s="191" t="s">
        <v>40</v>
      </c>
      <c r="AO9" s="192" t="s">
        <v>41</v>
      </c>
      <c r="AP9" s="193" t="s">
        <v>40</v>
      </c>
      <c r="AQ9" s="192" t="s">
        <v>41</v>
      </c>
      <c r="AR9" s="955"/>
      <c r="AS9" s="960"/>
      <c r="AT9" s="194" t="s">
        <v>40</v>
      </c>
      <c r="AU9" s="192" t="s">
        <v>41</v>
      </c>
      <c r="AV9" s="193" t="s">
        <v>40</v>
      </c>
      <c r="AW9" s="192" t="s">
        <v>41</v>
      </c>
      <c r="AX9" s="955"/>
      <c r="AY9" s="976"/>
      <c r="AZ9" s="194" t="s">
        <v>40</v>
      </c>
      <c r="BA9" s="192" t="s">
        <v>42</v>
      </c>
      <c r="BB9" s="193" t="s">
        <v>40</v>
      </c>
      <c r="BC9" s="192" t="s">
        <v>42</v>
      </c>
      <c r="BD9" s="955"/>
      <c r="BE9" s="978"/>
      <c r="BF9" s="969"/>
      <c r="BG9" s="937"/>
    </row>
    <row r="10" spans="1:59" s="200" customFormat="1" ht="15.75" customHeight="1" thickBot="1" x14ac:dyDescent="0.3">
      <c r="A10" s="195"/>
      <c r="B10" s="196"/>
      <c r="C10" s="197" t="s">
        <v>57</v>
      </c>
      <c r="D10" s="198">
        <f>SUM(SZAK!D90)</f>
        <v>9</v>
      </c>
      <c r="E10" s="198">
        <f>SUM(SZAK!E90)</f>
        <v>112</v>
      </c>
      <c r="F10" s="198">
        <f>SUM(SZAK!F90)</f>
        <v>25</v>
      </c>
      <c r="G10" s="198">
        <f>SUM(SZAK!G90)</f>
        <v>284</v>
      </c>
      <c r="H10" s="198">
        <f>SUM(SZAK!H90)</f>
        <v>22</v>
      </c>
      <c r="I10" s="198" t="s">
        <v>17</v>
      </c>
      <c r="J10" s="198">
        <f>SUM(SZAK!J90)</f>
        <v>5</v>
      </c>
      <c r="K10" s="198">
        <f>SUM(SZAK!K90)</f>
        <v>82</v>
      </c>
      <c r="L10" s="198">
        <f>SUM(SZAK!L90)</f>
        <v>14</v>
      </c>
      <c r="M10" s="198">
        <f>SUM(SZAK!M90)</f>
        <v>196</v>
      </c>
      <c r="N10" s="198">
        <f>SUM(SZAK!N90)</f>
        <v>18</v>
      </c>
      <c r="O10" s="198" t="s">
        <v>17</v>
      </c>
      <c r="P10" s="198">
        <f>SUM(SZAK!P90)</f>
        <v>8</v>
      </c>
      <c r="Q10" s="198">
        <f>SUM(SZAK!Q90)</f>
        <v>116</v>
      </c>
      <c r="R10" s="198">
        <f>SUM(SZAK!R90)</f>
        <v>12</v>
      </c>
      <c r="S10" s="198">
        <f>SUM(SZAK!S90)</f>
        <v>164</v>
      </c>
      <c r="T10" s="198">
        <f>SUM(SZAK!T90)</f>
        <v>19</v>
      </c>
      <c r="U10" s="198" t="s">
        <v>17</v>
      </c>
      <c r="V10" s="198">
        <f>SUM(SZAK!V90)</f>
        <v>4</v>
      </c>
      <c r="W10" s="198">
        <f>SUM(SZAK!W90)</f>
        <v>60</v>
      </c>
      <c r="X10" s="198">
        <f>SUM(SZAK!X90)</f>
        <v>15</v>
      </c>
      <c r="Y10" s="198">
        <f>SUM(SZAK!Y90)</f>
        <v>206</v>
      </c>
      <c r="Z10" s="198">
        <f>SUM(SZAK!Z90)</f>
        <v>20</v>
      </c>
      <c r="AA10" s="198" t="s">
        <v>17</v>
      </c>
      <c r="AB10" s="198">
        <f>SUM(SZAK!AB90)</f>
        <v>6</v>
      </c>
      <c r="AC10" s="198">
        <f>SUM(SZAK!AC90)</f>
        <v>80</v>
      </c>
      <c r="AD10" s="198">
        <f>SUM(SZAK!AD90)</f>
        <v>12</v>
      </c>
      <c r="AE10" s="198">
        <f>SUM(SZAK!AE90)</f>
        <v>172</v>
      </c>
      <c r="AF10" s="198">
        <f>SUM(SZAK!AF90)</f>
        <v>17</v>
      </c>
      <c r="AG10" s="198" t="s">
        <v>17</v>
      </c>
      <c r="AH10" s="198">
        <f>SUM(SZAK!AH90)</f>
        <v>4</v>
      </c>
      <c r="AI10" s="198">
        <f>SUM(SZAK!AI90)</f>
        <v>60</v>
      </c>
      <c r="AJ10" s="198">
        <f>SUM(SZAK!AJ90)</f>
        <v>11</v>
      </c>
      <c r="AK10" s="198">
        <f>SUM(SZAK!AK90)</f>
        <v>150</v>
      </c>
      <c r="AL10" s="198">
        <f>SUM(SZAK!AL90)</f>
        <v>15</v>
      </c>
      <c r="AM10" s="198" t="s">
        <v>17</v>
      </c>
      <c r="AN10" s="198">
        <f>SUM(SZAK!AN90)</f>
        <v>1</v>
      </c>
      <c r="AO10" s="198">
        <f>SUM(SZAK!AO90)</f>
        <v>14</v>
      </c>
      <c r="AP10" s="198">
        <f>SUM(SZAK!AP90)</f>
        <v>11</v>
      </c>
      <c r="AQ10" s="198">
        <f>SUM(SZAK!AQ90)</f>
        <v>154</v>
      </c>
      <c r="AR10" s="198">
        <f>SUM(SZAK!AR90)</f>
        <v>18</v>
      </c>
      <c r="AS10" s="198" t="s">
        <v>17</v>
      </c>
      <c r="AT10" s="198">
        <f>SUM(SZAK!AT90)</f>
        <v>3</v>
      </c>
      <c r="AU10" s="198">
        <f>SUM(SZAK!AU90)</f>
        <v>34</v>
      </c>
      <c r="AV10" s="198">
        <f>SUM(SZAK!AV90)</f>
        <v>8</v>
      </c>
      <c r="AW10" s="198">
        <f>SUM(SZAK!AW90)</f>
        <v>80</v>
      </c>
      <c r="AX10" s="198">
        <f>SUM(SZAK!AX90)</f>
        <v>16</v>
      </c>
      <c r="AY10" s="198" t="s">
        <v>17</v>
      </c>
      <c r="AZ10" s="198">
        <f>SUM(SZAK!AZ90)</f>
        <v>40</v>
      </c>
      <c r="BA10" s="198">
        <v>822</v>
      </c>
      <c r="BB10" s="198">
        <f>SUM(SZAK!BB90)</f>
        <v>108</v>
      </c>
      <c r="BC10" s="198">
        <f>SUM(SZAK!BC90)</f>
        <v>1380</v>
      </c>
      <c r="BD10" s="198">
        <f>SUM(SZAK!BD90)</f>
        <v>145</v>
      </c>
      <c r="BE10" s="198">
        <f>SUM(SZAK!BE90)</f>
        <v>148</v>
      </c>
      <c r="BF10" s="199"/>
      <c r="BG10" s="199"/>
    </row>
    <row r="11" spans="1:59" s="200" customFormat="1" ht="15.75" customHeight="1" x14ac:dyDescent="0.25">
      <c r="A11" s="201" t="s">
        <v>7</v>
      </c>
      <c r="B11" s="202"/>
      <c r="C11" s="203" t="s">
        <v>53</v>
      </c>
      <c r="D11" s="204"/>
      <c r="E11" s="205"/>
      <c r="F11" s="206"/>
      <c r="G11" s="205"/>
      <c r="H11" s="206"/>
      <c r="I11" s="207"/>
      <c r="J11" s="206"/>
      <c r="K11" s="205"/>
      <c r="L11" s="206"/>
      <c r="M11" s="205"/>
      <c r="N11" s="206"/>
      <c r="O11" s="207"/>
      <c r="P11" s="206"/>
      <c r="Q11" s="205"/>
      <c r="R11" s="206"/>
      <c r="S11" s="205"/>
      <c r="T11" s="206"/>
      <c r="U11" s="207"/>
      <c r="V11" s="206"/>
      <c r="W11" s="205"/>
      <c r="X11" s="206"/>
      <c r="Y11" s="205"/>
      <c r="Z11" s="206"/>
      <c r="AA11" s="208"/>
      <c r="AB11" s="204"/>
      <c r="AC11" s="205"/>
      <c r="AD11" s="206"/>
      <c r="AE11" s="205"/>
      <c r="AF11" s="206"/>
      <c r="AG11" s="207"/>
      <c r="AH11" s="206"/>
      <c r="AI11" s="205"/>
      <c r="AJ11" s="206"/>
      <c r="AK11" s="205"/>
      <c r="AL11" s="206"/>
      <c r="AM11" s="207"/>
      <c r="AN11" s="206"/>
      <c r="AO11" s="205"/>
      <c r="AP11" s="206"/>
      <c r="AQ11" s="205"/>
      <c r="AR11" s="206"/>
      <c r="AS11" s="207"/>
      <c r="AT11" s="206"/>
      <c r="AU11" s="205"/>
      <c r="AV11" s="206"/>
      <c r="AW11" s="205"/>
      <c r="AX11" s="206"/>
      <c r="AY11" s="208"/>
      <c r="AZ11" s="209"/>
      <c r="BA11" s="209"/>
      <c r="BB11" s="209"/>
      <c r="BC11" s="209"/>
      <c r="BD11" s="209"/>
      <c r="BE11" s="210"/>
      <c r="BF11" s="137"/>
      <c r="BG11" s="137"/>
    </row>
    <row r="12" spans="1:59" ht="15.75" customHeight="1" x14ac:dyDescent="0.2">
      <c r="A12" s="12" t="s">
        <v>173</v>
      </c>
      <c r="B12" s="13" t="s">
        <v>15</v>
      </c>
      <c r="C12" s="14" t="s">
        <v>174</v>
      </c>
      <c r="D12" s="15">
        <v>2</v>
      </c>
      <c r="E12" s="16">
        <v>24</v>
      </c>
      <c r="F12" s="15"/>
      <c r="G12" s="16">
        <v>6</v>
      </c>
      <c r="H12" s="15">
        <v>2</v>
      </c>
      <c r="I12" s="17" t="s">
        <v>352</v>
      </c>
      <c r="J12" s="18"/>
      <c r="K12" s="16" t="str">
        <f t="shared" ref="K12" si="0">IF(J12*15=0,"",J12*15)</f>
        <v/>
      </c>
      <c r="L12" s="19"/>
      <c r="M12" s="16" t="str">
        <f t="shared" ref="M12" si="1">IF(L12*15=0,"",L12*15)</f>
        <v/>
      </c>
      <c r="N12" s="15"/>
      <c r="O12" s="20"/>
      <c r="P12" s="211"/>
      <c r="Q12" s="212" t="str">
        <f t="shared" ref="Q12:Q30" si="2">IF(P12*15=0,"",P12*15)</f>
        <v/>
      </c>
      <c r="R12" s="213"/>
      <c r="S12" s="212" t="str">
        <f t="shared" ref="S12:S30" si="3">IF(R12*15=0,"",R12*15)</f>
        <v/>
      </c>
      <c r="T12" s="214"/>
      <c r="U12" s="215"/>
      <c r="V12" s="211"/>
      <c r="W12" s="212" t="str">
        <f t="shared" ref="W12:W33" si="4">IF(V12*15=0,"",V12*15)</f>
        <v/>
      </c>
      <c r="X12" s="213"/>
      <c r="Y12" s="212" t="str">
        <f t="shared" ref="Y12:Y33" si="5">IF(X12*15=0,"",X12*15)</f>
        <v/>
      </c>
      <c r="Z12" s="214"/>
      <c r="AA12" s="215"/>
      <c r="AB12" s="211"/>
      <c r="AC12" s="212" t="str">
        <f t="shared" ref="AC12:AC35" si="6">IF(AB12*15=0,"",AB12*15)</f>
        <v/>
      </c>
      <c r="AD12" s="213"/>
      <c r="AE12" s="212" t="str">
        <f t="shared" ref="AE12:AE30" si="7">IF(AD12*15=0,"",AD12*15)</f>
        <v/>
      </c>
      <c r="AF12" s="214"/>
      <c r="AG12" s="215"/>
      <c r="AH12" s="211"/>
      <c r="AI12" s="212" t="str">
        <f t="shared" ref="AI12:AI30" si="8">IF(AH12*15=0,"",AH12*15)</f>
        <v/>
      </c>
      <c r="AJ12" s="213"/>
      <c r="AK12" s="212" t="str">
        <f t="shared" ref="AK12:AK30" si="9">IF(AJ12*15=0,"",AJ12*15)</f>
        <v/>
      </c>
      <c r="AL12" s="214"/>
      <c r="AM12" s="215"/>
      <c r="AN12" s="211"/>
      <c r="AO12" s="212" t="str">
        <f t="shared" ref="AO12:AO30" si="10">IF(AN12*15=0,"",AN12*15)</f>
        <v/>
      </c>
      <c r="AP12" s="213"/>
      <c r="AQ12" s="212" t="str">
        <f t="shared" ref="AQ12:AQ36" si="11">IF(AP12*15=0,"",AP12*15)</f>
        <v/>
      </c>
      <c r="AR12" s="214"/>
      <c r="AS12" s="215"/>
      <c r="AT12" s="211"/>
      <c r="AU12" s="212" t="str">
        <f t="shared" ref="AU12:AU38" si="12">IF(AT12*15=0,"",AT12*15)</f>
        <v/>
      </c>
      <c r="AV12" s="213"/>
      <c r="AW12" s="212" t="str">
        <f t="shared" ref="AW12:AW38" si="13">IF(AV12*15=0,"",AV12*15)</f>
        <v/>
      </c>
      <c r="AX12" s="214"/>
      <c r="AY12" s="215"/>
      <c r="AZ12" s="24">
        <f t="shared" ref="AZ12:AZ51" si="14">IF(D12+J12+P12+V12+AB12+AH12+AN12+AT12=0,"",D12+J12+P12+V12+AB12+AH12+AN12+AT12)</f>
        <v>2</v>
      </c>
      <c r="BA12" s="16">
        <v>24</v>
      </c>
      <c r="BB12" s="25" t="str">
        <f t="shared" ref="BB12:BB51" si="15">IF(F12+L12+R12+X12+AD12+AJ12+AP12+AV12=0,"",F12+L12+R12+X12+AD12+AJ12+AP12+AV12)</f>
        <v/>
      </c>
      <c r="BC12" s="16">
        <v>6</v>
      </c>
      <c r="BD12" s="25">
        <f t="shared" ref="BD12:BD51" si="16">IF(N12+H12+T12+Z12+AF12+AL12+AR12+AX12=0,"",N12+H12+T12+Z12+AF12+AL12+AR12+AX12)</f>
        <v>2</v>
      </c>
      <c r="BE12" s="26">
        <f t="shared" ref="BE12:BE51" si="17">IF(D12+F12+L12+J12+P12+R12+V12+X12+AB12+AD12+AH12+AJ12+AN12+AP12+AT12+AV12=0,"",D12+F12+L12+J12+P12+R12+V12+X12+AB12+AD12+AH12+AJ12+AN12+AP12+AT12+AV12)</f>
        <v>2</v>
      </c>
      <c r="BF12" s="41" t="s">
        <v>491</v>
      </c>
      <c r="BG12" s="41" t="s">
        <v>499</v>
      </c>
    </row>
    <row r="13" spans="1:59" ht="15.75" customHeight="1" x14ac:dyDescent="0.2">
      <c r="A13" s="12" t="s">
        <v>175</v>
      </c>
      <c r="B13" s="13" t="s">
        <v>15</v>
      </c>
      <c r="C13" s="14" t="s">
        <v>176</v>
      </c>
      <c r="D13" s="15">
        <v>3</v>
      </c>
      <c r="E13" s="16">
        <v>50</v>
      </c>
      <c r="F13" s="15">
        <v>2</v>
      </c>
      <c r="G13" s="16">
        <v>20</v>
      </c>
      <c r="H13" s="15">
        <v>4</v>
      </c>
      <c r="I13" s="17" t="s">
        <v>352</v>
      </c>
      <c r="J13" s="18"/>
      <c r="K13" s="16"/>
      <c r="L13" s="19"/>
      <c r="M13" s="16"/>
      <c r="N13" s="19"/>
      <c r="O13" s="20"/>
      <c r="P13" s="211"/>
      <c r="Q13" s="212" t="str">
        <f t="shared" si="2"/>
        <v/>
      </c>
      <c r="R13" s="213"/>
      <c r="S13" s="212" t="str">
        <f t="shared" si="3"/>
        <v/>
      </c>
      <c r="T13" s="214"/>
      <c r="U13" s="215"/>
      <c r="V13" s="211"/>
      <c r="W13" s="212" t="str">
        <f t="shared" si="4"/>
        <v/>
      </c>
      <c r="X13" s="213"/>
      <c r="Y13" s="212" t="str">
        <f t="shared" si="5"/>
        <v/>
      </c>
      <c r="Z13" s="214"/>
      <c r="AA13" s="215"/>
      <c r="AB13" s="211"/>
      <c r="AC13" s="212" t="str">
        <f t="shared" si="6"/>
        <v/>
      </c>
      <c r="AD13" s="213"/>
      <c r="AE13" s="212" t="str">
        <f t="shared" si="7"/>
        <v/>
      </c>
      <c r="AF13" s="214"/>
      <c r="AG13" s="215"/>
      <c r="AH13" s="211"/>
      <c r="AI13" s="212" t="str">
        <f t="shared" si="8"/>
        <v/>
      </c>
      <c r="AJ13" s="213"/>
      <c r="AK13" s="212" t="str">
        <f t="shared" si="9"/>
        <v/>
      </c>
      <c r="AL13" s="214"/>
      <c r="AM13" s="215"/>
      <c r="AN13" s="211"/>
      <c r="AO13" s="212" t="str">
        <f t="shared" si="10"/>
        <v/>
      </c>
      <c r="AP13" s="213"/>
      <c r="AQ13" s="212" t="str">
        <f t="shared" si="11"/>
        <v/>
      </c>
      <c r="AR13" s="214"/>
      <c r="AS13" s="215"/>
      <c r="AT13" s="211"/>
      <c r="AU13" s="212" t="str">
        <f t="shared" si="12"/>
        <v/>
      </c>
      <c r="AV13" s="213"/>
      <c r="AW13" s="212" t="str">
        <f t="shared" si="13"/>
        <v/>
      </c>
      <c r="AX13" s="214"/>
      <c r="AY13" s="215"/>
      <c r="AZ13" s="24">
        <f t="shared" si="14"/>
        <v>3</v>
      </c>
      <c r="BA13" s="16">
        <v>50</v>
      </c>
      <c r="BB13" s="25">
        <f t="shared" si="15"/>
        <v>2</v>
      </c>
      <c r="BC13" s="16">
        <v>20</v>
      </c>
      <c r="BD13" s="25">
        <f t="shared" si="16"/>
        <v>4</v>
      </c>
      <c r="BE13" s="26">
        <f t="shared" si="17"/>
        <v>5</v>
      </c>
      <c r="BF13" s="41" t="s">
        <v>491</v>
      </c>
      <c r="BG13" s="41" t="s">
        <v>499</v>
      </c>
    </row>
    <row r="14" spans="1:59" ht="15.75" customHeight="1" x14ac:dyDescent="0.2">
      <c r="A14" s="102" t="s">
        <v>177</v>
      </c>
      <c r="B14" s="29" t="s">
        <v>15</v>
      </c>
      <c r="C14" s="216" t="s">
        <v>498</v>
      </c>
      <c r="D14" s="211"/>
      <c r="E14" s="212" t="str">
        <f t="shared" ref="E14:E34" si="18">IF(D14*15=0,"",D14*15)</f>
        <v/>
      </c>
      <c r="F14" s="213"/>
      <c r="G14" s="212" t="str">
        <f t="shared" ref="G14:G30" si="19">IF(F14*15=0,"",F14*15)</f>
        <v/>
      </c>
      <c r="H14" s="214"/>
      <c r="I14" s="215"/>
      <c r="J14" s="211">
        <v>1</v>
      </c>
      <c r="K14" s="212">
        <v>14</v>
      </c>
      <c r="L14" s="213"/>
      <c r="M14" s="212" t="str">
        <f t="shared" ref="M14:M29" si="20">IF(L14*15=0,"",L14*15)</f>
        <v/>
      </c>
      <c r="N14" s="214">
        <v>2</v>
      </c>
      <c r="O14" s="215" t="s">
        <v>352</v>
      </c>
      <c r="P14" s="211"/>
      <c r="Q14" s="212" t="str">
        <f t="shared" si="2"/>
        <v/>
      </c>
      <c r="R14" s="213"/>
      <c r="S14" s="212" t="str">
        <f t="shared" si="3"/>
        <v/>
      </c>
      <c r="T14" s="214"/>
      <c r="U14" s="215"/>
      <c r="V14" s="211"/>
      <c r="W14" s="212" t="str">
        <f t="shared" si="4"/>
        <v/>
      </c>
      <c r="X14" s="213"/>
      <c r="Y14" s="212" t="str">
        <f t="shared" si="5"/>
        <v/>
      </c>
      <c r="Z14" s="214"/>
      <c r="AA14" s="215"/>
      <c r="AB14" s="211"/>
      <c r="AC14" s="212" t="str">
        <f t="shared" si="6"/>
        <v/>
      </c>
      <c r="AD14" s="213"/>
      <c r="AE14" s="212" t="str">
        <f t="shared" si="7"/>
        <v/>
      </c>
      <c r="AF14" s="214"/>
      <c r="AG14" s="215"/>
      <c r="AH14" s="211"/>
      <c r="AI14" s="212" t="str">
        <f t="shared" si="8"/>
        <v/>
      </c>
      <c r="AJ14" s="213"/>
      <c r="AK14" s="212" t="str">
        <f t="shared" si="9"/>
        <v/>
      </c>
      <c r="AL14" s="214"/>
      <c r="AM14" s="215"/>
      <c r="AN14" s="211"/>
      <c r="AO14" s="212" t="str">
        <f t="shared" si="10"/>
        <v/>
      </c>
      <c r="AP14" s="213"/>
      <c r="AQ14" s="212" t="str">
        <f t="shared" si="11"/>
        <v/>
      </c>
      <c r="AR14" s="214"/>
      <c r="AS14" s="215"/>
      <c r="AT14" s="211"/>
      <c r="AU14" s="212" t="str">
        <f t="shared" si="12"/>
        <v/>
      </c>
      <c r="AV14" s="213"/>
      <c r="AW14" s="212" t="str">
        <f t="shared" si="13"/>
        <v/>
      </c>
      <c r="AX14" s="214"/>
      <c r="AY14" s="215"/>
      <c r="AZ14" s="24">
        <f t="shared" si="14"/>
        <v>1</v>
      </c>
      <c r="BA14" s="16">
        <f t="shared" ref="BA14:BA51" si="21">IF((D14+J14+P14+V14+AB14+AH14+AN14+AT14)*14=0,"",(D14+J14+P14+V14+AB14+AH14+AN14+AT14)*14)</f>
        <v>14</v>
      </c>
      <c r="BB14" s="25" t="str">
        <f t="shared" si="15"/>
        <v/>
      </c>
      <c r="BC14" s="16" t="str">
        <f t="shared" ref="BC14:BC51" si="22">IF((L14+F14+R14+X14+AD14+AJ14+AP14+AV14)*14=0,"",(L14+F14+R14+X14+AD14+AJ14+AP14+AV14)*14)</f>
        <v/>
      </c>
      <c r="BD14" s="25">
        <f t="shared" si="16"/>
        <v>2</v>
      </c>
      <c r="BE14" s="26">
        <f t="shared" si="17"/>
        <v>1</v>
      </c>
      <c r="BF14" s="41" t="s">
        <v>488</v>
      </c>
      <c r="BG14" s="41" t="s">
        <v>500</v>
      </c>
    </row>
    <row r="15" spans="1:59" s="27" customFormat="1" ht="15.75" customHeight="1" x14ac:dyDescent="0.2">
      <c r="A15" s="28" t="s">
        <v>917</v>
      </c>
      <c r="B15" s="29" t="s">
        <v>15</v>
      </c>
      <c r="C15" s="30" t="s">
        <v>918</v>
      </c>
      <c r="D15" s="19"/>
      <c r="E15" s="16" t="str">
        <f t="shared" si="18"/>
        <v/>
      </c>
      <c r="F15" s="19"/>
      <c r="G15" s="16" t="str">
        <f t="shared" si="19"/>
        <v/>
      </c>
      <c r="H15" s="19"/>
      <c r="I15" s="23"/>
      <c r="J15" s="19"/>
      <c r="K15" s="16" t="str">
        <f t="shared" ref="K15" si="23">IF(J15*15=0,"",J15*15)</f>
        <v/>
      </c>
      <c r="L15" s="19"/>
      <c r="M15" s="16" t="str">
        <f t="shared" si="20"/>
        <v/>
      </c>
      <c r="N15" s="19"/>
      <c r="O15" s="23"/>
      <c r="P15" s="19"/>
      <c r="Q15" s="16" t="str">
        <f t="shared" si="2"/>
        <v/>
      </c>
      <c r="R15" s="19"/>
      <c r="S15" s="16" t="str">
        <f t="shared" si="3"/>
        <v/>
      </c>
      <c r="T15" s="19"/>
      <c r="U15" s="23"/>
      <c r="V15" s="19"/>
      <c r="W15" s="16" t="str">
        <f t="shared" si="4"/>
        <v/>
      </c>
      <c r="X15" s="19"/>
      <c r="Y15" s="16" t="str">
        <f t="shared" si="5"/>
        <v/>
      </c>
      <c r="Z15" s="19"/>
      <c r="AA15" s="23"/>
      <c r="AB15" s="19"/>
      <c r="AC15" s="16"/>
      <c r="AD15" s="19"/>
      <c r="AE15" s="16"/>
      <c r="AF15" s="19"/>
      <c r="AG15" s="23"/>
      <c r="AH15" s="19">
        <v>2</v>
      </c>
      <c r="AI15" s="16">
        <v>28</v>
      </c>
      <c r="AJ15" s="19"/>
      <c r="AK15" s="16" t="str">
        <f t="shared" si="9"/>
        <v/>
      </c>
      <c r="AL15" s="19">
        <v>2</v>
      </c>
      <c r="AM15" s="23" t="s">
        <v>15</v>
      </c>
      <c r="AN15" s="19"/>
      <c r="AO15" s="16" t="str">
        <f t="shared" si="10"/>
        <v/>
      </c>
      <c r="AP15" s="19"/>
      <c r="AQ15" s="16" t="str">
        <f t="shared" si="11"/>
        <v/>
      </c>
      <c r="AR15" s="19"/>
      <c r="AS15" s="23"/>
      <c r="AT15" s="19"/>
      <c r="AU15" s="16" t="str">
        <f t="shared" si="12"/>
        <v/>
      </c>
      <c r="AV15" s="19"/>
      <c r="AW15" s="16" t="str">
        <f t="shared" si="13"/>
        <v/>
      </c>
      <c r="AX15" s="19"/>
      <c r="AY15" s="21"/>
      <c r="AZ15" s="24">
        <f t="shared" si="14"/>
        <v>2</v>
      </c>
      <c r="BA15" s="16">
        <f t="shared" si="21"/>
        <v>28</v>
      </c>
      <c r="BB15" s="25" t="str">
        <f t="shared" si="15"/>
        <v/>
      </c>
      <c r="BC15" s="16" t="str">
        <f t="shared" si="22"/>
        <v/>
      </c>
      <c r="BD15" s="25">
        <f t="shared" si="16"/>
        <v>2</v>
      </c>
      <c r="BE15" s="26">
        <f t="shared" si="17"/>
        <v>2</v>
      </c>
      <c r="BF15" s="40" t="s">
        <v>490</v>
      </c>
      <c r="BG15" s="41" t="s">
        <v>507</v>
      </c>
    </row>
    <row r="16" spans="1:59" ht="15.75" customHeight="1" x14ac:dyDescent="0.2">
      <c r="A16" s="822" t="s">
        <v>446</v>
      </c>
      <c r="B16" s="29" t="s">
        <v>15</v>
      </c>
      <c r="C16" s="823" t="s">
        <v>178</v>
      </c>
      <c r="D16" s="19"/>
      <c r="E16" s="16" t="str">
        <f t="shared" si="18"/>
        <v/>
      </c>
      <c r="F16" s="19"/>
      <c r="G16" s="16" t="str">
        <f t="shared" si="19"/>
        <v/>
      </c>
      <c r="H16" s="19"/>
      <c r="I16" s="23"/>
      <c r="J16" s="19"/>
      <c r="K16" s="16" t="str">
        <f t="shared" ref="K16:K29" si="24">IF(J16*15=0,"",J16*15)</f>
        <v/>
      </c>
      <c r="L16" s="19"/>
      <c r="M16" s="16" t="str">
        <f t="shared" si="20"/>
        <v/>
      </c>
      <c r="N16" s="19"/>
      <c r="O16" s="23"/>
      <c r="P16" s="19"/>
      <c r="Q16" s="16" t="str">
        <f t="shared" si="2"/>
        <v/>
      </c>
      <c r="R16" s="19"/>
      <c r="S16" s="16" t="str">
        <f t="shared" si="3"/>
        <v/>
      </c>
      <c r="T16" s="19"/>
      <c r="U16" s="23"/>
      <c r="V16" s="19"/>
      <c r="W16" s="16" t="str">
        <f t="shared" si="4"/>
        <v/>
      </c>
      <c r="X16" s="19"/>
      <c r="Y16" s="16" t="str">
        <f t="shared" si="5"/>
        <v/>
      </c>
      <c r="Z16" s="19"/>
      <c r="AA16" s="23"/>
      <c r="AB16" s="19">
        <v>1</v>
      </c>
      <c r="AC16" s="16">
        <v>14</v>
      </c>
      <c r="AD16" s="19">
        <v>3</v>
      </c>
      <c r="AE16" s="16">
        <v>42</v>
      </c>
      <c r="AF16" s="19">
        <v>4</v>
      </c>
      <c r="AG16" s="23" t="s">
        <v>97</v>
      </c>
      <c r="AH16" s="19"/>
      <c r="AI16" s="16"/>
      <c r="AJ16" s="19"/>
      <c r="AK16" s="16"/>
      <c r="AL16" s="19"/>
      <c r="AM16" s="23"/>
      <c r="AN16" s="19"/>
      <c r="AO16" s="16" t="str">
        <f t="shared" si="10"/>
        <v/>
      </c>
      <c r="AP16" s="19"/>
      <c r="AQ16" s="16" t="str">
        <f t="shared" si="11"/>
        <v/>
      </c>
      <c r="AR16" s="19"/>
      <c r="AS16" s="23"/>
      <c r="AT16" s="19"/>
      <c r="AU16" s="16" t="str">
        <f t="shared" si="12"/>
        <v/>
      </c>
      <c r="AV16" s="19"/>
      <c r="AW16" s="16" t="str">
        <f t="shared" si="13"/>
        <v/>
      </c>
      <c r="AX16" s="19"/>
      <c r="AY16" s="21"/>
      <c r="AZ16" s="24">
        <f t="shared" si="14"/>
        <v>1</v>
      </c>
      <c r="BA16" s="16">
        <f t="shared" si="21"/>
        <v>14</v>
      </c>
      <c r="BB16" s="25">
        <f t="shared" si="15"/>
        <v>3</v>
      </c>
      <c r="BC16" s="16">
        <f t="shared" si="22"/>
        <v>42</v>
      </c>
      <c r="BD16" s="25">
        <f t="shared" si="16"/>
        <v>4</v>
      </c>
      <c r="BE16" s="26">
        <f t="shared" si="17"/>
        <v>4</v>
      </c>
      <c r="BF16" s="40" t="s">
        <v>893</v>
      </c>
      <c r="BG16" s="824" t="s">
        <v>941</v>
      </c>
    </row>
    <row r="17" spans="1:59" ht="15.75" customHeight="1" x14ac:dyDescent="0.2">
      <c r="A17" s="822" t="s">
        <v>447</v>
      </c>
      <c r="B17" s="29" t="s">
        <v>15</v>
      </c>
      <c r="C17" s="823" t="s">
        <v>179</v>
      </c>
      <c r="D17" s="19"/>
      <c r="E17" s="16" t="str">
        <f t="shared" si="18"/>
        <v/>
      </c>
      <c r="F17" s="19"/>
      <c r="G17" s="16" t="str">
        <f t="shared" si="19"/>
        <v/>
      </c>
      <c r="H17" s="19"/>
      <c r="I17" s="23"/>
      <c r="J17" s="19"/>
      <c r="K17" s="16" t="str">
        <f t="shared" si="24"/>
        <v/>
      </c>
      <c r="L17" s="19"/>
      <c r="M17" s="16" t="str">
        <f t="shared" si="20"/>
        <v/>
      </c>
      <c r="N17" s="19"/>
      <c r="O17" s="23"/>
      <c r="P17" s="19"/>
      <c r="Q17" s="16" t="str">
        <f t="shared" si="2"/>
        <v/>
      </c>
      <c r="R17" s="19"/>
      <c r="S17" s="16" t="str">
        <f t="shared" si="3"/>
        <v/>
      </c>
      <c r="T17" s="19"/>
      <c r="U17" s="23"/>
      <c r="V17" s="19"/>
      <c r="W17" s="16" t="str">
        <f t="shared" si="4"/>
        <v/>
      </c>
      <c r="X17" s="19"/>
      <c r="Y17" s="16" t="str">
        <f t="shared" si="5"/>
        <v/>
      </c>
      <c r="Z17" s="19"/>
      <c r="AA17" s="23"/>
      <c r="AB17" s="19"/>
      <c r="AC17" s="16" t="str">
        <f t="shared" si="6"/>
        <v/>
      </c>
      <c r="AD17" s="19"/>
      <c r="AE17" s="16" t="str">
        <f t="shared" si="7"/>
        <v/>
      </c>
      <c r="AF17" s="19"/>
      <c r="AG17" s="23"/>
      <c r="AH17" s="19">
        <v>1</v>
      </c>
      <c r="AI17" s="16">
        <v>14</v>
      </c>
      <c r="AJ17" s="19">
        <v>1</v>
      </c>
      <c r="AK17" s="16">
        <v>14</v>
      </c>
      <c r="AL17" s="19">
        <v>4</v>
      </c>
      <c r="AM17" s="23" t="s">
        <v>97</v>
      </c>
      <c r="AN17" s="19"/>
      <c r="AO17" s="16"/>
      <c r="AP17" s="19"/>
      <c r="AQ17" s="16"/>
      <c r="AR17" s="19"/>
      <c r="AS17" s="23"/>
      <c r="AT17" s="19"/>
      <c r="AU17" s="16" t="str">
        <f t="shared" si="12"/>
        <v/>
      </c>
      <c r="AV17" s="19"/>
      <c r="AW17" s="16" t="str">
        <f t="shared" si="13"/>
        <v/>
      </c>
      <c r="AX17" s="19"/>
      <c r="AY17" s="21"/>
      <c r="AZ17" s="24">
        <f t="shared" si="14"/>
        <v>1</v>
      </c>
      <c r="BA17" s="16">
        <f t="shared" si="21"/>
        <v>14</v>
      </c>
      <c r="BB17" s="25">
        <f t="shared" si="15"/>
        <v>1</v>
      </c>
      <c r="BC17" s="16">
        <f t="shared" si="22"/>
        <v>14</v>
      </c>
      <c r="BD17" s="25">
        <f t="shared" si="16"/>
        <v>4</v>
      </c>
      <c r="BE17" s="26">
        <f t="shared" si="17"/>
        <v>2</v>
      </c>
      <c r="BF17" s="40" t="s">
        <v>893</v>
      </c>
      <c r="BG17" s="824" t="s">
        <v>941</v>
      </c>
    </row>
    <row r="18" spans="1:59" ht="15.75" customHeight="1" x14ac:dyDescent="0.2">
      <c r="A18" s="28" t="s">
        <v>180</v>
      </c>
      <c r="B18" s="29" t="s">
        <v>15</v>
      </c>
      <c r="C18" s="217" t="s">
        <v>181</v>
      </c>
      <c r="D18" s="19"/>
      <c r="E18" s="16" t="str">
        <f t="shared" si="18"/>
        <v/>
      </c>
      <c r="F18" s="19"/>
      <c r="G18" s="16" t="str">
        <f t="shared" si="19"/>
        <v/>
      </c>
      <c r="H18" s="19"/>
      <c r="I18" s="23"/>
      <c r="J18" s="19"/>
      <c r="K18" s="16" t="str">
        <f t="shared" si="24"/>
        <v/>
      </c>
      <c r="L18" s="19"/>
      <c r="M18" s="16" t="str">
        <f t="shared" si="20"/>
        <v/>
      </c>
      <c r="N18" s="19"/>
      <c r="O18" s="23"/>
      <c r="P18" s="19"/>
      <c r="Q18" s="16" t="str">
        <f t="shared" si="2"/>
        <v/>
      </c>
      <c r="R18" s="19"/>
      <c r="S18" s="16" t="str">
        <f t="shared" si="3"/>
        <v/>
      </c>
      <c r="T18" s="19"/>
      <c r="U18" s="23"/>
      <c r="V18" s="19"/>
      <c r="W18" s="16" t="str">
        <f t="shared" si="4"/>
        <v/>
      </c>
      <c r="X18" s="19"/>
      <c r="Y18" s="16" t="str">
        <f t="shared" si="5"/>
        <v/>
      </c>
      <c r="Z18" s="19"/>
      <c r="AA18" s="23"/>
      <c r="AB18" s="19"/>
      <c r="AC18" s="16"/>
      <c r="AD18" s="19"/>
      <c r="AE18" s="16"/>
      <c r="AF18" s="19"/>
      <c r="AG18" s="23"/>
      <c r="AH18" s="19">
        <v>2</v>
      </c>
      <c r="AI18" s="16">
        <v>28</v>
      </c>
      <c r="AJ18" s="19">
        <v>2</v>
      </c>
      <c r="AK18" s="16">
        <v>28</v>
      </c>
      <c r="AL18" s="19">
        <v>3</v>
      </c>
      <c r="AM18" s="23" t="s">
        <v>97</v>
      </c>
      <c r="AN18" s="19"/>
      <c r="AO18" s="16" t="str">
        <f t="shared" si="10"/>
        <v/>
      </c>
      <c r="AP18" s="19"/>
      <c r="AQ18" s="16" t="str">
        <f t="shared" si="11"/>
        <v/>
      </c>
      <c r="AR18" s="19"/>
      <c r="AS18" s="23"/>
      <c r="AT18" s="19"/>
      <c r="AU18" s="16" t="str">
        <f t="shared" si="12"/>
        <v/>
      </c>
      <c r="AV18" s="19"/>
      <c r="AW18" s="16" t="str">
        <f t="shared" si="13"/>
        <v/>
      </c>
      <c r="AX18" s="19"/>
      <c r="AY18" s="21"/>
      <c r="AZ18" s="24">
        <f t="shared" si="14"/>
        <v>2</v>
      </c>
      <c r="BA18" s="16">
        <f t="shared" si="21"/>
        <v>28</v>
      </c>
      <c r="BB18" s="25">
        <f t="shared" si="15"/>
        <v>2</v>
      </c>
      <c r="BC18" s="16">
        <f t="shared" si="22"/>
        <v>28</v>
      </c>
      <c r="BD18" s="25">
        <f t="shared" si="16"/>
        <v>3</v>
      </c>
      <c r="BE18" s="26">
        <f t="shared" si="17"/>
        <v>4</v>
      </c>
      <c r="BF18" s="40" t="s">
        <v>894</v>
      </c>
      <c r="BG18" s="274" t="s">
        <v>600</v>
      </c>
    </row>
    <row r="19" spans="1:59" ht="15.75" customHeight="1" x14ac:dyDescent="0.2">
      <c r="A19" s="28" t="s">
        <v>182</v>
      </c>
      <c r="B19" s="29" t="s">
        <v>15</v>
      </c>
      <c r="C19" s="217" t="s">
        <v>183</v>
      </c>
      <c r="D19" s="19"/>
      <c r="E19" s="16" t="str">
        <f t="shared" si="18"/>
        <v/>
      </c>
      <c r="F19" s="19"/>
      <c r="G19" s="16" t="str">
        <f t="shared" si="19"/>
        <v/>
      </c>
      <c r="H19" s="19"/>
      <c r="I19" s="23"/>
      <c r="J19" s="19"/>
      <c r="K19" s="16" t="str">
        <f t="shared" si="24"/>
        <v/>
      </c>
      <c r="L19" s="19"/>
      <c r="M19" s="16" t="str">
        <f t="shared" si="20"/>
        <v/>
      </c>
      <c r="N19" s="19"/>
      <c r="O19" s="23"/>
      <c r="P19" s="19"/>
      <c r="Q19" s="16" t="str">
        <f t="shared" si="2"/>
        <v/>
      </c>
      <c r="R19" s="19"/>
      <c r="S19" s="16" t="str">
        <f t="shared" si="3"/>
        <v/>
      </c>
      <c r="T19" s="19"/>
      <c r="U19" s="23"/>
      <c r="V19" s="19"/>
      <c r="W19" s="16" t="str">
        <f t="shared" si="4"/>
        <v/>
      </c>
      <c r="X19" s="19"/>
      <c r="Y19" s="16" t="str">
        <f t="shared" si="5"/>
        <v/>
      </c>
      <c r="Z19" s="19"/>
      <c r="AA19" s="23"/>
      <c r="AB19" s="19"/>
      <c r="AC19" s="16" t="str">
        <f t="shared" si="6"/>
        <v/>
      </c>
      <c r="AD19" s="19"/>
      <c r="AE19" s="16" t="str">
        <f t="shared" si="7"/>
        <v/>
      </c>
      <c r="AF19" s="19"/>
      <c r="AG19" s="23"/>
      <c r="AH19" s="19"/>
      <c r="AI19" s="16"/>
      <c r="AJ19" s="19"/>
      <c r="AK19" s="16"/>
      <c r="AL19" s="19"/>
      <c r="AM19" s="23"/>
      <c r="AN19" s="19">
        <v>1</v>
      </c>
      <c r="AO19" s="16">
        <v>14</v>
      </c>
      <c r="AP19" s="19">
        <v>1</v>
      </c>
      <c r="AQ19" s="16">
        <v>14</v>
      </c>
      <c r="AR19" s="19">
        <v>3</v>
      </c>
      <c r="AS19" s="23" t="s">
        <v>97</v>
      </c>
      <c r="AT19" s="19"/>
      <c r="AU19" s="16" t="str">
        <f t="shared" si="12"/>
        <v/>
      </c>
      <c r="AV19" s="19"/>
      <c r="AW19" s="16" t="str">
        <f t="shared" si="13"/>
        <v/>
      </c>
      <c r="AX19" s="19"/>
      <c r="AY19" s="21"/>
      <c r="AZ19" s="24">
        <f t="shared" si="14"/>
        <v>1</v>
      </c>
      <c r="BA19" s="16">
        <f t="shared" si="21"/>
        <v>14</v>
      </c>
      <c r="BB19" s="25">
        <f t="shared" si="15"/>
        <v>1</v>
      </c>
      <c r="BC19" s="16">
        <f t="shared" si="22"/>
        <v>14</v>
      </c>
      <c r="BD19" s="25">
        <f t="shared" si="16"/>
        <v>3</v>
      </c>
      <c r="BE19" s="26">
        <f t="shared" si="17"/>
        <v>2</v>
      </c>
      <c r="BF19" s="40" t="s">
        <v>894</v>
      </c>
      <c r="BG19" s="274" t="s">
        <v>601</v>
      </c>
    </row>
    <row r="20" spans="1:59" s="221" customFormat="1" ht="15.75" customHeight="1" x14ac:dyDescent="0.2">
      <c r="A20" s="28" t="s">
        <v>568</v>
      </c>
      <c r="B20" s="29" t="s">
        <v>15</v>
      </c>
      <c r="C20" s="217" t="s">
        <v>184</v>
      </c>
      <c r="D20" s="19"/>
      <c r="E20" s="16" t="str">
        <f t="shared" si="18"/>
        <v/>
      </c>
      <c r="F20" s="19"/>
      <c r="G20" s="16" t="str">
        <f t="shared" si="19"/>
        <v/>
      </c>
      <c r="H20" s="19"/>
      <c r="I20" s="23"/>
      <c r="J20" s="19"/>
      <c r="K20" s="16" t="str">
        <f t="shared" si="24"/>
        <v/>
      </c>
      <c r="L20" s="19"/>
      <c r="M20" s="16" t="str">
        <f t="shared" si="20"/>
        <v/>
      </c>
      <c r="N20" s="19"/>
      <c r="O20" s="23"/>
      <c r="P20" s="19"/>
      <c r="Q20" s="16" t="str">
        <f t="shared" si="2"/>
        <v/>
      </c>
      <c r="R20" s="19"/>
      <c r="S20" s="16" t="str">
        <f t="shared" si="3"/>
        <v/>
      </c>
      <c r="T20" s="19"/>
      <c r="U20" s="23"/>
      <c r="V20" s="19"/>
      <c r="W20" s="16" t="str">
        <f t="shared" si="4"/>
        <v/>
      </c>
      <c r="X20" s="19"/>
      <c r="Y20" s="16" t="str">
        <f t="shared" si="5"/>
        <v/>
      </c>
      <c r="Z20" s="19"/>
      <c r="AA20" s="23"/>
      <c r="AB20" s="19"/>
      <c r="AC20" s="16" t="str">
        <f t="shared" si="6"/>
        <v/>
      </c>
      <c r="AD20" s="19"/>
      <c r="AE20" s="16" t="str">
        <f t="shared" si="7"/>
        <v/>
      </c>
      <c r="AF20" s="19"/>
      <c r="AG20" s="23"/>
      <c r="AH20" s="19"/>
      <c r="AI20" s="16" t="str">
        <f t="shared" si="8"/>
        <v/>
      </c>
      <c r="AJ20" s="19"/>
      <c r="AK20" s="16" t="str">
        <f t="shared" si="9"/>
        <v/>
      </c>
      <c r="AL20" s="19"/>
      <c r="AM20" s="23"/>
      <c r="AN20" s="19">
        <v>1</v>
      </c>
      <c r="AO20" s="16">
        <v>14</v>
      </c>
      <c r="AP20" s="19">
        <v>3</v>
      </c>
      <c r="AQ20" s="16">
        <v>42</v>
      </c>
      <c r="AR20" s="19">
        <v>4</v>
      </c>
      <c r="AS20" s="23" t="s">
        <v>97</v>
      </c>
      <c r="AT20" s="19"/>
      <c r="AU20" s="16" t="str">
        <f t="shared" si="12"/>
        <v/>
      </c>
      <c r="AV20" s="19"/>
      <c r="AW20" s="16" t="str">
        <f t="shared" si="13"/>
        <v/>
      </c>
      <c r="AX20" s="19"/>
      <c r="AY20" s="21"/>
      <c r="AZ20" s="24">
        <f t="shared" si="14"/>
        <v>1</v>
      </c>
      <c r="BA20" s="218">
        <f t="shared" si="21"/>
        <v>14</v>
      </c>
      <c r="BB20" s="219">
        <f t="shared" si="15"/>
        <v>3</v>
      </c>
      <c r="BC20" s="218">
        <f t="shared" si="22"/>
        <v>42</v>
      </c>
      <c r="BD20" s="219">
        <f t="shared" si="16"/>
        <v>4</v>
      </c>
      <c r="BE20" s="220">
        <f t="shared" si="17"/>
        <v>4</v>
      </c>
      <c r="BF20" s="40" t="s">
        <v>893</v>
      </c>
      <c r="BG20" s="274" t="s">
        <v>673</v>
      </c>
    </row>
    <row r="21" spans="1:59" ht="15.75" customHeight="1" x14ac:dyDescent="0.2">
      <c r="A21" s="822" t="s">
        <v>569</v>
      </c>
      <c r="B21" s="29" t="s">
        <v>15</v>
      </c>
      <c r="C21" s="823" t="s">
        <v>185</v>
      </c>
      <c r="D21" s="19"/>
      <c r="E21" s="16" t="str">
        <f t="shared" si="18"/>
        <v/>
      </c>
      <c r="F21" s="19"/>
      <c r="G21" s="16" t="str">
        <f t="shared" si="19"/>
        <v/>
      </c>
      <c r="H21" s="19"/>
      <c r="I21" s="23"/>
      <c r="J21" s="19"/>
      <c r="K21" s="16" t="str">
        <f t="shared" si="24"/>
        <v/>
      </c>
      <c r="L21" s="19"/>
      <c r="M21" s="16" t="str">
        <f t="shared" si="20"/>
        <v/>
      </c>
      <c r="N21" s="19"/>
      <c r="O21" s="23"/>
      <c r="P21" s="19"/>
      <c r="Q21" s="16" t="str">
        <f t="shared" si="2"/>
        <v/>
      </c>
      <c r="R21" s="19"/>
      <c r="S21" s="16" t="str">
        <f t="shared" si="3"/>
        <v/>
      </c>
      <c r="T21" s="19"/>
      <c r="U21" s="23"/>
      <c r="V21" s="19"/>
      <c r="W21" s="16" t="str">
        <f t="shared" si="4"/>
        <v/>
      </c>
      <c r="X21" s="19"/>
      <c r="Y21" s="16" t="str">
        <f t="shared" si="5"/>
        <v/>
      </c>
      <c r="Z21" s="19"/>
      <c r="AA21" s="23"/>
      <c r="AB21" s="19"/>
      <c r="AC21" s="16" t="str">
        <f t="shared" si="6"/>
        <v/>
      </c>
      <c r="AD21" s="19"/>
      <c r="AE21" s="16" t="str">
        <f t="shared" si="7"/>
        <v/>
      </c>
      <c r="AF21" s="19"/>
      <c r="AG21" s="23"/>
      <c r="AH21" s="19"/>
      <c r="AI21" s="16" t="str">
        <f t="shared" si="8"/>
        <v/>
      </c>
      <c r="AJ21" s="19"/>
      <c r="AK21" s="16" t="str">
        <f t="shared" si="9"/>
        <v/>
      </c>
      <c r="AL21" s="19"/>
      <c r="AM21" s="23"/>
      <c r="AN21" s="19"/>
      <c r="AO21" s="16" t="str">
        <f t="shared" si="10"/>
        <v/>
      </c>
      <c r="AP21" s="19"/>
      <c r="AQ21" s="16" t="str">
        <f t="shared" si="11"/>
        <v/>
      </c>
      <c r="AR21" s="19"/>
      <c r="AS21" s="23"/>
      <c r="AT21" s="19">
        <v>1</v>
      </c>
      <c r="AU21" s="16">
        <v>10</v>
      </c>
      <c r="AV21" s="19">
        <v>3</v>
      </c>
      <c r="AW21" s="16">
        <v>30</v>
      </c>
      <c r="AX21" s="19">
        <v>3</v>
      </c>
      <c r="AY21" s="21" t="s">
        <v>97</v>
      </c>
      <c r="AZ21" s="24">
        <f t="shared" si="14"/>
        <v>1</v>
      </c>
      <c r="BA21" s="16">
        <v>10</v>
      </c>
      <c r="BB21" s="25">
        <f t="shared" si="15"/>
        <v>3</v>
      </c>
      <c r="BC21" s="16">
        <v>30</v>
      </c>
      <c r="BD21" s="25">
        <f t="shared" si="16"/>
        <v>3</v>
      </c>
      <c r="BE21" s="26">
        <f t="shared" si="17"/>
        <v>4</v>
      </c>
      <c r="BF21" s="40" t="s">
        <v>894</v>
      </c>
      <c r="BG21" s="824" t="s">
        <v>673</v>
      </c>
    </row>
    <row r="22" spans="1:59" ht="15.75" customHeight="1" x14ac:dyDescent="0.25">
      <c r="A22" s="12" t="s">
        <v>545</v>
      </c>
      <c r="B22" s="29" t="s">
        <v>15</v>
      </c>
      <c r="C22" s="14" t="s">
        <v>400</v>
      </c>
      <c r="D22" s="19"/>
      <c r="E22" s="16" t="str">
        <f t="shared" si="18"/>
        <v/>
      </c>
      <c r="F22" s="19"/>
      <c r="G22" s="16" t="str">
        <f t="shared" si="19"/>
        <v/>
      </c>
      <c r="H22" s="19"/>
      <c r="I22" s="23"/>
      <c r="J22" s="19"/>
      <c r="K22" s="16" t="str">
        <f t="shared" si="24"/>
        <v/>
      </c>
      <c r="L22" s="19"/>
      <c r="M22" s="16" t="str">
        <f t="shared" si="20"/>
        <v/>
      </c>
      <c r="N22" s="19"/>
      <c r="O22" s="23"/>
      <c r="P22" s="19"/>
      <c r="Q22" s="16" t="str">
        <f t="shared" si="2"/>
        <v/>
      </c>
      <c r="R22" s="19"/>
      <c r="S22" s="16" t="str">
        <f t="shared" si="3"/>
        <v/>
      </c>
      <c r="T22" s="19"/>
      <c r="U22" s="23"/>
      <c r="V22" s="81"/>
      <c r="W22" s="82" t="str">
        <f t="shared" si="4"/>
        <v/>
      </c>
      <c r="X22" s="19">
        <v>1</v>
      </c>
      <c r="Y22" s="16">
        <v>14</v>
      </c>
      <c r="Z22" s="19">
        <v>1</v>
      </c>
      <c r="AA22" s="23" t="s">
        <v>353</v>
      </c>
      <c r="AB22" s="19"/>
      <c r="AC22" s="16" t="str">
        <f t="shared" si="6"/>
        <v/>
      </c>
      <c r="AD22" s="19"/>
      <c r="AE22" s="16" t="str">
        <f t="shared" si="7"/>
        <v/>
      </c>
      <c r="AF22" s="19"/>
      <c r="AG22" s="23"/>
      <c r="AH22" s="19"/>
      <c r="AI22" s="16" t="str">
        <f t="shared" si="8"/>
        <v/>
      </c>
      <c r="AJ22" s="19"/>
      <c r="AK22" s="16" t="str">
        <f t="shared" si="9"/>
        <v/>
      </c>
      <c r="AL22" s="19"/>
      <c r="AM22" s="23"/>
      <c r="AN22" s="19"/>
      <c r="AO22" s="16" t="str">
        <f t="shared" si="10"/>
        <v/>
      </c>
      <c r="AP22" s="19"/>
      <c r="AQ22" s="16" t="str">
        <f t="shared" si="11"/>
        <v/>
      </c>
      <c r="AR22" s="19"/>
      <c r="AS22" s="23"/>
      <c r="AT22" s="19"/>
      <c r="AU22" s="16" t="str">
        <f t="shared" si="12"/>
        <v/>
      </c>
      <c r="AV22" s="19"/>
      <c r="AW22" s="16" t="str">
        <f t="shared" si="13"/>
        <v/>
      </c>
      <c r="AX22" s="19"/>
      <c r="AY22" s="21"/>
      <c r="AZ22" s="24" t="str">
        <f t="shared" si="14"/>
        <v/>
      </c>
      <c r="BA22" s="16" t="str">
        <f t="shared" si="21"/>
        <v/>
      </c>
      <c r="BB22" s="25">
        <f t="shared" si="15"/>
        <v>1</v>
      </c>
      <c r="BC22" s="16">
        <f t="shared" si="22"/>
        <v>14</v>
      </c>
      <c r="BD22" s="25">
        <f t="shared" si="16"/>
        <v>1</v>
      </c>
      <c r="BE22" s="26">
        <f t="shared" si="17"/>
        <v>1</v>
      </c>
      <c r="BF22" s="40" t="s">
        <v>462</v>
      </c>
      <c r="BG22" s="274" t="s">
        <v>483</v>
      </c>
    </row>
    <row r="23" spans="1:59" ht="15.75" customHeight="1" x14ac:dyDescent="0.2">
      <c r="A23" s="28" t="s">
        <v>186</v>
      </c>
      <c r="B23" s="29" t="s">
        <v>15</v>
      </c>
      <c r="C23" s="30" t="s">
        <v>187</v>
      </c>
      <c r="D23" s="71"/>
      <c r="E23" s="72" t="str">
        <f t="shared" si="18"/>
        <v/>
      </c>
      <c r="F23" s="71"/>
      <c r="G23" s="72" t="str">
        <f t="shared" si="19"/>
        <v/>
      </c>
      <c r="H23" s="71"/>
      <c r="I23" s="73"/>
      <c r="J23" s="71"/>
      <c r="K23" s="72" t="str">
        <f t="shared" si="24"/>
        <v/>
      </c>
      <c r="L23" s="71"/>
      <c r="M23" s="72" t="str">
        <f t="shared" si="20"/>
        <v/>
      </c>
      <c r="N23" s="71"/>
      <c r="O23" s="73"/>
      <c r="P23" s="19"/>
      <c r="Q23" s="16" t="str">
        <f t="shared" si="2"/>
        <v/>
      </c>
      <c r="R23" s="19">
        <v>1</v>
      </c>
      <c r="S23" s="16">
        <v>14</v>
      </c>
      <c r="T23" s="19">
        <v>1</v>
      </c>
      <c r="U23" s="23" t="s">
        <v>353</v>
      </c>
      <c r="V23" s="19"/>
      <c r="W23" s="16"/>
      <c r="X23" s="19"/>
      <c r="Y23" s="16"/>
      <c r="Z23" s="19"/>
      <c r="AA23" s="23"/>
      <c r="AB23" s="71"/>
      <c r="AC23" s="72" t="str">
        <f t="shared" si="6"/>
        <v/>
      </c>
      <c r="AD23" s="71"/>
      <c r="AE23" s="72" t="str">
        <f t="shared" si="7"/>
        <v/>
      </c>
      <c r="AF23" s="71"/>
      <c r="AG23" s="73"/>
      <c r="AH23" s="71"/>
      <c r="AI23" s="72" t="str">
        <f t="shared" si="8"/>
        <v/>
      </c>
      <c r="AJ23" s="71"/>
      <c r="AK23" s="72" t="str">
        <f t="shared" si="9"/>
        <v/>
      </c>
      <c r="AL23" s="71"/>
      <c r="AM23" s="73"/>
      <c r="AN23" s="19"/>
      <c r="AO23" s="16" t="str">
        <f t="shared" si="10"/>
        <v/>
      </c>
      <c r="AP23" s="19"/>
      <c r="AQ23" s="16" t="str">
        <f t="shared" si="11"/>
        <v/>
      </c>
      <c r="AR23" s="19"/>
      <c r="AS23" s="23"/>
      <c r="AT23" s="19"/>
      <c r="AU23" s="16" t="str">
        <f t="shared" si="12"/>
        <v/>
      </c>
      <c r="AV23" s="19"/>
      <c r="AW23" s="16" t="str">
        <f t="shared" si="13"/>
        <v/>
      </c>
      <c r="AX23" s="19"/>
      <c r="AY23" s="21"/>
      <c r="AZ23" s="24" t="str">
        <f t="shared" si="14"/>
        <v/>
      </c>
      <c r="BA23" s="16" t="str">
        <f t="shared" si="21"/>
        <v/>
      </c>
      <c r="BB23" s="25">
        <f t="shared" si="15"/>
        <v>1</v>
      </c>
      <c r="BC23" s="16">
        <f t="shared" si="22"/>
        <v>14</v>
      </c>
      <c r="BD23" s="25">
        <f t="shared" si="16"/>
        <v>1</v>
      </c>
      <c r="BE23" s="26">
        <f t="shared" si="17"/>
        <v>1</v>
      </c>
      <c r="BF23" s="40" t="s">
        <v>462</v>
      </c>
      <c r="BG23" s="274" t="s">
        <v>483</v>
      </c>
    </row>
    <row r="24" spans="1:59" ht="15.75" x14ac:dyDescent="0.25">
      <c r="A24" s="12" t="s">
        <v>188</v>
      </c>
      <c r="B24" s="29" t="s">
        <v>34</v>
      </c>
      <c r="C24" s="69" t="s">
        <v>189</v>
      </c>
      <c r="D24" s="211"/>
      <c r="E24" s="212" t="str">
        <f t="shared" si="18"/>
        <v/>
      </c>
      <c r="F24" s="213"/>
      <c r="G24" s="212" t="str">
        <f t="shared" si="19"/>
        <v/>
      </c>
      <c r="H24" s="214"/>
      <c r="I24" s="215"/>
      <c r="J24" s="211"/>
      <c r="K24" s="212" t="str">
        <f t="shared" si="24"/>
        <v/>
      </c>
      <c r="L24" s="213"/>
      <c r="M24" s="212" t="str">
        <f t="shared" si="20"/>
        <v/>
      </c>
      <c r="N24" s="214"/>
      <c r="O24" s="215"/>
      <c r="P24" s="211"/>
      <c r="Q24" s="212" t="str">
        <f t="shared" si="2"/>
        <v/>
      </c>
      <c r="R24" s="213">
        <v>1</v>
      </c>
      <c r="S24" s="212">
        <v>14</v>
      </c>
      <c r="T24" s="214">
        <v>2</v>
      </c>
      <c r="U24" s="215" t="s">
        <v>353</v>
      </c>
      <c r="V24" s="211"/>
      <c r="W24" s="212" t="str">
        <f t="shared" si="4"/>
        <v/>
      </c>
      <c r="X24" s="213"/>
      <c r="Y24" s="212" t="str">
        <f t="shared" si="5"/>
        <v/>
      </c>
      <c r="Z24" s="214"/>
      <c r="AA24" s="215"/>
      <c r="AB24" s="211"/>
      <c r="AC24" s="212" t="str">
        <f t="shared" si="6"/>
        <v/>
      </c>
      <c r="AD24" s="213"/>
      <c r="AE24" s="212" t="str">
        <f t="shared" si="7"/>
        <v/>
      </c>
      <c r="AF24" s="214"/>
      <c r="AG24" s="215"/>
      <c r="AH24" s="211"/>
      <c r="AI24" s="212" t="str">
        <f t="shared" si="8"/>
        <v/>
      </c>
      <c r="AJ24" s="213"/>
      <c r="AK24" s="212" t="str">
        <f t="shared" si="9"/>
        <v/>
      </c>
      <c r="AL24" s="214"/>
      <c r="AM24" s="215"/>
      <c r="AN24" s="222"/>
      <c r="AO24" s="223"/>
      <c r="AP24" s="386"/>
      <c r="AQ24" s="223"/>
      <c r="AR24" s="387"/>
      <c r="AS24" s="215"/>
      <c r="AT24" s="211"/>
      <c r="AU24" s="212" t="str">
        <f t="shared" si="12"/>
        <v/>
      </c>
      <c r="AV24" s="213"/>
      <c r="AW24" s="212" t="str">
        <f t="shared" si="13"/>
        <v/>
      </c>
      <c r="AX24" s="214"/>
      <c r="AY24" s="215"/>
      <c r="AZ24" s="24" t="str">
        <f t="shared" si="14"/>
        <v/>
      </c>
      <c r="BA24" s="132" t="str">
        <f t="shared" si="21"/>
        <v/>
      </c>
      <c r="BB24" s="224">
        <f t="shared" si="15"/>
        <v>1</v>
      </c>
      <c r="BC24" s="132">
        <f t="shared" si="22"/>
        <v>14</v>
      </c>
      <c r="BD24" s="224">
        <f t="shared" si="16"/>
        <v>2</v>
      </c>
      <c r="BE24" s="26">
        <f t="shared" si="17"/>
        <v>1</v>
      </c>
      <c r="BF24" s="41" t="s">
        <v>444</v>
      </c>
      <c r="BG24" s="274" t="s">
        <v>501</v>
      </c>
    </row>
    <row r="25" spans="1:59" x14ac:dyDescent="0.2">
      <c r="A25" s="28" t="s">
        <v>190</v>
      </c>
      <c r="B25" s="29" t="s">
        <v>15</v>
      </c>
      <c r="C25" s="116" t="s">
        <v>191</v>
      </c>
      <c r="D25" s="71"/>
      <c r="E25" s="72" t="str">
        <f t="shared" si="18"/>
        <v/>
      </c>
      <c r="F25" s="71"/>
      <c r="G25" s="72" t="str">
        <f t="shared" si="19"/>
        <v/>
      </c>
      <c r="H25" s="71"/>
      <c r="I25" s="73"/>
      <c r="J25" s="71"/>
      <c r="K25" s="16">
        <v>4</v>
      </c>
      <c r="L25" s="19">
        <v>2</v>
      </c>
      <c r="M25" s="16">
        <v>24</v>
      </c>
      <c r="N25" s="19">
        <v>3</v>
      </c>
      <c r="O25" s="23" t="s">
        <v>353</v>
      </c>
      <c r="P25" s="19"/>
      <c r="Q25" s="16" t="str">
        <f t="shared" si="2"/>
        <v/>
      </c>
      <c r="R25" s="19"/>
      <c r="S25" s="16" t="str">
        <f t="shared" si="3"/>
        <v/>
      </c>
      <c r="T25" s="19"/>
      <c r="U25" s="23"/>
      <c r="V25" s="71"/>
      <c r="W25" s="72" t="str">
        <f t="shared" si="4"/>
        <v/>
      </c>
      <c r="X25" s="71"/>
      <c r="Y25" s="72" t="str">
        <f t="shared" si="5"/>
        <v/>
      </c>
      <c r="Z25" s="71"/>
      <c r="AA25" s="73"/>
      <c r="AB25" s="71"/>
      <c r="AC25" s="72" t="str">
        <f t="shared" si="6"/>
        <v/>
      </c>
      <c r="AD25" s="71"/>
      <c r="AE25" s="72" t="str">
        <f t="shared" si="7"/>
        <v/>
      </c>
      <c r="AF25" s="71"/>
      <c r="AG25" s="73"/>
      <c r="AH25" s="71"/>
      <c r="AI25" s="72" t="str">
        <f t="shared" si="8"/>
        <v/>
      </c>
      <c r="AJ25" s="71"/>
      <c r="AK25" s="72" t="str">
        <f t="shared" si="9"/>
        <v/>
      </c>
      <c r="AL25" s="71"/>
      <c r="AM25" s="73"/>
      <c r="AN25" s="19"/>
      <c r="AO25" s="16" t="str">
        <f t="shared" si="10"/>
        <v/>
      </c>
      <c r="AP25" s="19"/>
      <c r="AQ25" s="16" t="str">
        <f t="shared" si="11"/>
        <v/>
      </c>
      <c r="AR25" s="19"/>
      <c r="AS25" s="23"/>
      <c r="AT25" s="19"/>
      <c r="AU25" s="16" t="str">
        <f t="shared" si="12"/>
        <v/>
      </c>
      <c r="AV25" s="19"/>
      <c r="AW25" s="16" t="str">
        <f t="shared" si="13"/>
        <v/>
      </c>
      <c r="AX25" s="19"/>
      <c r="AY25" s="21"/>
      <c r="AZ25" s="24" t="str">
        <f t="shared" si="14"/>
        <v/>
      </c>
      <c r="BA25" s="132">
        <v>4</v>
      </c>
      <c r="BB25" s="224">
        <f t="shared" si="15"/>
        <v>2</v>
      </c>
      <c r="BC25" s="132">
        <v>24</v>
      </c>
      <c r="BD25" s="224">
        <f t="shared" si="16"/>
        <v>3</v>
      </c>
      <c r="BE25" s="26">
        <f t="shared" si="17"/>
        <v>2</v>
      </c>
      <c r="BF25" s="41" t="s">
        <v>444</v>
      </c>
      <c r="BG25" s="274" t="s">
        <v>501</v>
      </c>
    </row>
    <row r="26" spans="1:59" ht="15.75" customHeight="1" x14ac:dyDescent="0.2">
      <c r="A26" s="28" t="s">
        <v>192</v>
      </c>
      <c r="B26" s="29" t="s">
        <v>15</v>
      </c>
      <c r="C26" s="116" t="s">
        <v>193</v>
      </c>
      <c r="D26" s="71"/>
      <c r="E26" s="72" t="str">
        <f t="shared" si="18"/>
        <v/>
      </c>
      <c r="F26" s="71"/>
      <c r="G26" s="72" t="str">
        <f t="shared" si="19"/>
        <v/>
      </c>
      <c r="H26" s="71"/>
      <c r="I26" s="73"/>
      <c r="J26" s="71"/>
      <c r="K26" s="72" t="str">
        <f t="shared" ref="K26" si="25">IF(J26*15=0,"",J26*15)</f>
        <v/>
      </c>
      <c r="L26" s="71"/>
      <c r="M26" s="72" t="str">
        <f t="shared" ref="M26" si="26">IF(L26*15=0,"",L26*15)</f>
        <v/>
      </c>
      <c r="N26" s="71"/>
      <c r="O26" s="73"/>
      <c r="P26" s="71"/>
      <c r="Q26" s="72" t="str">
        <f t="shared" si="2"/>
        <v/>
      </c>
      <c r="R26" s="71"/>
      <c r="S26" s="72" t="str">
        <f t="shared" si="3"/>
        <v/>
      </c>
      <c r="T26" s="71"/>
      <c r="U26" s="73"/>
      <c r="V26" s="71"/>
      <c r="W26" s="72" t="str">
        <f t="shared" si="4"/>
        <v/>
      </c>
      <c r="X26" s="19">
        <v>1</v>
      </c>
      <c r="Y26" s="16">
        <v>14</v>
      </c>
      <c r="Z26" s="19">
        <v>3</v>
      </c>
      <c r="AA26" s="23" t="s">
        <v>353</v>
      </c>
      <c r="AB26" s="19"/>
      <c r="AC26" s="16" t="str">
        <f t="shared" si="6"/>
        <v/>
      </c>
      <c r="AD26" s="19"/>
      <c r="AE26" s="16" t="str">
        <f t="shared" si="7"/>
        <v/>
      </c>
      <c r="AF26" s="19"/>
      <c r="AG26" s="23"/>
      <c r="AH26" s="71"/>
      <c r="AI26" s="72" t="str">
        <f t="shared" si="8"/>
        <v/>
      </c>
      <c r="AJ26" s="71"/>
      <c r="AK26" s="72" t="str">
        <f t="shared" si="9"/>
        <v/>
      </c>
      <c r="AL26" s="71"/>
      <c r="AM26" s="73"/>
      <c r="AN26" s="19"/>
      <c r="AO26" s="16" t="str">
        <f t="shared" si="10"/>
        <v/>
      </c>
      <c r="AP26" s="19"/>
      <c r="AQ26" s="16" t="str">
        <f t="shared" si="11"/>
        <v/>
      </c>
      <c r="AR26" s="19"/>
      <c r="AS26" s="23"/>
      <c r="AT26" s="19"/>
      <c r="AU26" s="16" t="str">
        <f t="shared" si="12"/>
        <v/>
      </c>
      <c r="AV26" s="19"/>
      <c r="AW26" s="16" t="str">
        <f t="shared" si="13"/>
        <v/>
      </c>
      <c r="AX26" s="19"/>
      <c r="AY26" s="21"/>
      <c r="AZ26" s="24" t="str">
        <f t="shared" si="14"/>
        <v/>
      </c>
      <c r="BA26" s="16" t="str">
        <f t="shared" si="21"/>
        <v/>
      </c>
      <c r="BB26" s="25">
        <f t="shared" si="15"/>
        <v>1</v>
      </c>
      <c r="BC26" s="16">
        <f t="shared" si="22"/>
        <v>14</v>
      </c>
      <c r="BD26" s="25">
        <f t="shared" si="16"/>
        <v>3</v>
      </c>
      <c r="BE26" s="26">
        <f t="shared" si="17"/>
        <v>1</v>
      </c>
      <c r="BF26" s="41" t="s">
        <v>444</v>
      </c>
      <c r="BG26" s="274" t="s">
        <v>501</v>
      </c>
    </row>
    <row r="27" spans="1:59" ht="15.75" customHeight="1" x14ac:dyDescent="0.2">
      <c r="A27" s="28" t="s">
        <v>865</v>
      </c>
      <c r="B27" s="29" t="s">
        <v>15</v>
      </c>
      <c r="C27" s="116" t="s">
        <v>866</v>
      </c>
      <c r="D27" s="19"/>
      <c r="E27" s="16" t="str">
        <f t="shared" si="18"/>
        <v/>
      </c>
      <c r="F27" s="19"/>
      <c r="G27" s="16" t="str">
        <f t="shared" si="19"/>
        <v/>
      </c>
      <c r="H27" s="19"/>
      <c r="I27" s="23"/>
      <c r="J27" s="19"/>
      <c r="K27" s="16" t="str">
        <f t="shared" si="24"/>
        <v/>
      </c>
      <c r="L27" s="19"/>
      <c r="M27" s="16" t="str">
        <f t="shared" si="20"/>
        <v/>
      </c>
      <c r="N27" s="19"/>
      <c r="O27" s="23"/>
      <c r="P27" s="19"/>
      <c r="Q27" s="16" t="str">
        <f t="shared" si="2"/>
        <v/>
      </c>
      <c r="R27" s="19"/>
      <c r="S27" s="16" t="str">
        <f t="shared" si="3"/>
        <v/>
      </c>
      <c r="T27" s="19"/>
      <c r="U27" s="23"/>
      <c r="V27" s="19"/>
      <c r="W27" s="16" t="str">
        <f t="shared" si="4"/>
        <v/>
      </c>
      <c r="X27" s="19"/>
      <c r="Y27" s="16" t="str">
        <f t="shared" si="5"/>
        <v/>
      </c>
      <c r="Z27" s="19"/>
      <c r="AA27" s="23"/>
      <c r="AB27" s="19"/>
      <c r="AC27" s="16" t="str">
        <f t="shared" si="6"/>
        <v/>
      </c>
      <c r="AD27" s="19">
        <v>1</v>
      </c>
      <c r="AE27" s="16">
        <v>14</v>
      </c>
      <c r="AF27" s="19">
        <v>3</v>
      </c>
      <c r="AG27" s="23" t="s">
        <v>353</v>
      </c>
      <c r="AH27" s="19"/>
      <c r="AI27" s="16" t="str">
        <f t="shared" si="8"/>
        <v/>
      </c>
      <c r="AJ27" s="19"/>
      <c r="AK27" s="16" t="str">
        <f t="shared" si="9"/>
        <v/>
      </c>
      <c r="AL27" s="19"/>
      <c r="AM27" s="23"/>
      <c r="AN27" s="19"/>
      <c r="AO27" s="16" t="str">
        <f t="shared" si="10"/>
        <v/>
      </c>
      <c r="AP27" s="19"/>
      <c r="AQ27" s="16" t="str">
        <f t="shared" si="11"/>
        <v/>
      </c>
      <c r="AR27" s="19"/>
      <c r="AS27" s="23"/>
      <c r="AT27" s="19"/>
      <c r="AU27" s="16" t="str">
        <f t="shared" si="12"/>
        <v/>
      </c>
      <c r="AV27" s="19"/>
      <c r="AW27" s="16" t="str">
        <f t="shared" si="13"/>
        <v/>
      </c>
      <c r="AX27" s="19"/>
      <c r="AY27" s="21"/>
      <c r="AZ27" s="24" t="str">
        <f t="shared" si="14"/>
        <v/>
      </c>
      <c r="BA27" s="16" t="str">
        <f t="shared" si="21"/>
        <v/>
      </c>
      <c r="BB27" s="25">
        <f t="shared" si="15"/>
        <v>1</v>
      </c>
      <c r="BC27" s="16">
        <f t="shared" si="22"/>
        <v>14</v>
      </c>
      <c r="BD27" s="25">
        <f t="shared" si="16"/>
        <v>3</v>
      </c>
      <c r="BE27" s="26">
        <f t="shared" si="17"/>
        <v>1</v>
      </c>
      <c r="BF27" s="41" t="s">
        <v>444</v>
      </c>
      <c r="BG27" s="274" t="s">
        <v>501</v>
      </c>
    </row>
    <row r="28" spans="1:59" ht="15.75" customHeight="1" x14ac:dyDescent="0.2">
      <c r="A28" s="28" t="s">
        <v>881</v>
      </c>
      <c r="B28" s="469" t="s">
        <v>15</v>
      </c>
      <c r="C28" s="116" t="s">
        <v>882</v>
      </c>
      <c r="D28" s="19"/>
      <c r="E28" s="16" t="str">
        <f t="shared" si="18"/>
        <v/>
      </c>
      <c r="F28" s="19"/>
      <c r="G28" s="16" t="str">
        <f t="shared" si="19"/>
        <v/>
      </c>
      <c r="H28" s="19"/>
      <c r="I28" s="23"/>
      <c r="J28" s="19"/>
      <c r="K28" s="16" t="str">
        <f t="shared" si="24"/>
        <v/>
      </c>
      <c r="L28" s="19"/>
      <c r="M28" s="16" t="str">
        <f t="shared" si="20"/>
        <v/>
      </c>
      <c r="N28" s="19"/>
      <c r="O28" s="23"/>
      <c r="P28" s="19"/>
      <c r="Q28" s="16" t="str">
        <f t="shared" si="2"/>
        <v/>
      </c>
      <c r="R28" s="19"/>
      <c r="S28" s="16" t="str">
        <f t="shared" si="3"/>
        <v/>
      </c>
      <c r="T28" s="19"/>
      <c r="U28" s="23"/>
      <c r="V28" s="19"/>
      <c r="W28" s="16" t="str">
        <f t="shared" si="4"/>
        <v/>
      </c>
      <c r="X28" s="19"/>
      <c r="Y28" s="16" t="str">
        <f t="shared" si="5"/>
        <v/>
      </c>
      <c r="Z28" s="19"/>
      <c r="AA28" s="23"/>
      <c r="AB28" s="19"/>
      <c r="AC28" s="16" t="str">
        <f t="shared" si="6"/>
        <v/>
      </c>
      <c r="AD28" s="19"/>
      <c r="AE28" s="16" t="str">
        <f t="shared" si="7"/>
        <v/>
      </c>
      <c r="AF28" s="19"/>
      <c r="AG28" s="23"/>
      <c r="AH28" s="19"/>
      <c r="AI28" s="16" t="str">
        <f t="shared" si="8"/>
        <v/>
      </c>
      <c r="AJ28" s="19">
        <v>1</v>
      </c>
      <c r="AK28" s="16">
        <v>14</v>
      </c>
      <c r="AL28" s="19">
        <v>2</v>
      </c>
      <c r="AM28" s="23" t="s">
        <v>353</v>
      </c>
      <c r="AN28" s="19"/>
      <c r="AO28" s="16" t="str">
        <f t="shared" si="10"/>
        <v/>
      </c>
      <c r="AP28" s="19"/>
      <c r="AQ28" s="16" t="str">
        <f t="shared" si="11"/>
        <v/>
      </c>
      <c r="AR28" s="19"/>
      <c r="AS28" s="23"/>
      <c r="AT28" s="19"/>
      <c r="AU28" s="16" t="str">
        <f t="shared" si="12"/>
        <v/>
      </c>
      <c r="AV28" s="19"/>
      <c r="AW28" s="16" t="str">
        <f t="shared" si="13"/>
        <v/>
      </c>
      <c r="AX28" s="19"/>
      <c r="AY28" s="21"/>
      <c r="AZ28" s="24" t="str">
        <f t="shared" si="14"/>
        <v/>
      </c>
      <c r="BA28" s="16" t="str">
        <f t="shared" si="21"/>
        <v/>
      </c>
      <c r="BB28" s="25">
        <f t="shared" si="15"/>
        <v>1</v>
      </c>
      <c r="BC28" s="16">
        <f t="shared" si="22"/>
        <v>14</v>
      </c>
      <c r="BD28" s="25">
        <f t="shared" si="16"/>
        <v>2</v>
      </c>
      <c r="BE28" s="26">
        <f t="shared" si="17"/>
        <v>1</v>
      </c>
      <c r="BF28" s="41" t="s">
        <v>444</v>
      </c>
      <c r="BG28" s="274" t="s">
        <v>501</v>
      </c>
    </row>
    <row r="29" spans="1:59" ht="15.75" customHeight="1" x14ac:dyDescent="0.2">
      <c r="A29" s="28" t="s">
        <v>867</v>
      </c>
      <c r="B29" s="29" t="s">
        <v>15</v>
      </c>
      <c r="C29" s="116" t="s">
        <v>868</v>
      </c>
      <c r="D29" s="19"/>
      <c r="E29" s="16" t="str">
        <f t="shared" si="18"/>
        <v/>
      </c>
      <c r="F29" s="19"/>
      <c r="G29" s="16" t="str">
        <f t="shared" si="19"/>
        <v/>
      </c>
      <c r="H29" s="19"/>
      <c r="I29" s="23"/>
      <c r="J29" s="19"/>
      <c r="K29" s="16" t="str">
        <f t="shared" si="24"/>
        <v/>
      </c>
      <c r="L29" s="19"/>
      <c r="M29" s="16" t="str">
        <f t="shared" si="20"/>
        <v/>
      </c>
      <c r="N29" s="19"/>
      <c r="O29" s="23"/>
      <c r="P29" s="19"/>
      <c r="Q29" s="16" t="str">
        <f t="shared" si="2"/>
        <v/>
      </c>
      <c r="R29" s="19"/>
      <c r="S29" s="16" t="str">
        <f t="shared" si="3"/>
        <v/>
      </c>
      <c r="T29" s="19"/>
      <c r="U29" s="23"/>
      <c r="V29" s="19"/>
      <c r="W29" s="16" t="str">
        <f t="shared" si="4"/>
        <v/>
      </c>
      <c r="X29" s="19"/>
      <c r="Y29" s="16" t="str">
        <f t="shared" si="5"/>
        <v/>
      </c>
      <c r="Z29" s="19"/>
      <c r="AA29" s="23"/>
      <c r="AB29" s="19"/>
      <c r="AC29" s="16" t="str">
        <f t="shared" si="6"/>
        <v/>
      </c>
      <c r="AD29" s="19"/>
      <c r="AE29" s="16" t="str">
        <f t="shared" si="7"/>
        <v/>
      </c>
      <c r="AF29" s="19"/>
      <c r="AG29" s="23"/>
      <c r="AH29" s="19"/>
      <c r="AI29" s="16" t="str">
        <f t="shared" si="8"/>
        <v/>
      </c>
      <c r="AJ29" s="19"/>
      <c r="AK29" s="16" t="str">
        <f t="shared" si="9"/>
        <v/>
      </c>
      <c r="AL29" s="19"/>
      <c r="AM29" s="23"/>
      <c r="AN29" s="19"/>
      <c r="AO29" s="16" t="str">
        <f t="shared" si="10"/>
        <v/>
      </c>
      <c r="AP29" s="19"/>
      <c r="AQ29" s="16" t="str">
        <f t="shared" si="11"/>
        <v/>
      </c>
      <c r="AR29" s="19"/>
      <c r="AS29" s="23"/>
      <c r="AT29" s="19"/>
      <c r="AU29" s="16" t="str">
        <f t="shared" si="12"/>
        <v/>
      </c>
      <c r="AV29" s="19">
        <v>1</v>
      </c>
      <c r="AW29" s="16">
        <v>10</v>
      </c>
      <c r="AX29" s="19">
        <v>2</v>
      </c>
      <c r="AY29" s="21" t="s">
        <v>353</v>
      </c>
      <c r="AZ29" s="24" t="str">
        <f t="shared" si="14"/>
        <v/>
      </c>
      <c r="BA29" s="16" t="str">
        <f t="shared" si="21"/>
        <v/>
      </c>
      <c r="BB29" s="25">
        <f t="shared" si="15"/>
        <v>1</v>
      </c>
      <c r="BC29" s="16">
        <v>10</v>
      </c>
      <c r="BD29" s="25">
        <f t="shared" si="16"/>
        <v>2</v>
      </c>
      <c r="BE29" s="26">
        <f t="shared" si="17"/>
        <v>1</v>
      </c>
      <c r="BF29" s="41" t="s">
        <v>444</v>
      </c>
      <c r="BG29" s="274" t="s">
        <v>501</v>
      </c>
    </row>
    <row r="30" spans="1:59" ht="15.75" customHeight="1" x14ac:dyDescent="0.2">
      <c r="A30" s="102" t="s">
        <v>194</v>
      </c>
      <c r="B30" s="29" t="s">
        <v>34</v>
      </c>
      <c r="C30" s="216" t="s">
        <v>195</v>
      </c>
      <c r="D30" s="211"/>
      <c r="E30" s="212" t="str">
        <f t="shared" si="18"/>
        <v/>
      </c>
      <c r="F30" s="213"/>
      <c r="G30" s="212" t="str">
        <f t="shared" si="19"/>
        <v/>
      </c>
      <c r="H30" s="214"/>
      <c r="I30" s="215"/>
      <c r="J30" s="211">
        <v>1</v>
      </c>
      <c r="K30" s="212">
        <v>14</v>
      </c>
      <c r="L30" s="213">
        <v>1</v>
      </c>
      <c r="M30" s="212">
        <v>14</v>
      </c>
      <c r="N30" s="214">
        <v>1</v>
      </c>
      <c r="O30" s="215" t="s">
        <v>352</v>
      </c>
      <c r="P30" s="211"/>
      <c r="Q30" s="212" t="str">
        <f t="shared" si="2"/>
        <v/>
      </c>
      <c r="R30" s="213"/>
      <c r="S30" s="212" t="str">
        <f t="shared" si="3"/>
        <v/>
      </c>
      <c r="T30" s="214"/>
      <c r="U30" s="215"/>
      <c r="V30" s="211"/>
      <c r="W30" s="212" t="str">
        <f t="shared" si="4"/>
        <v/>
      </c>
      <c r="X30" s="213"/>
      <c r="Y30" s="212" t="str">
        <f t="shared" si="5"/>
        <v/>
      </c>
      <c r="Z30" s="214"/>
      <c r="AA30" s="215"/>
      <c r="AB30" s="211"/>
      <c r="AC30" s="212" t="str">
        <f t="shared" si="6"/>
        <v/>
      </c>
      <c r="AD30" s="213"/>
      <c r="AE30" s="212" t="str">
        <f t="shared" si="7"/>
        <v/>
      </c>
      <c r="AF30" s="214"/>
      <c r="AG30" s="215"/>
      <c r="AH30" s="211"/>
      <c r="AI30" s="212" t="str">
        <f t="shared" si="8"/>
        <v/>
      </c>
      <c r="AJ30" s="213"/>
      <c r="AK30" s="212" t="str">
        <f t="shared" si="9"/>
        <v/>
      </c>
      <c r="AL30" s="214"/>
      <c r="AM30" s="215"/>
      <c r="AN30" s="211"/>
      <c r="AO30" s="212" t="str">
        <f t="shared" si="10"/>
        <v/>
      </c>
      <c r="AP30" s="213"/>
      <c r="AQ30" s="212" t="str">
        <f t="shared" si="11"/>
        <v/>
      </c>
      <c r="AR30" s="214"/>
      <c r="AS30" s="215"/>
      <c r="AT30" s="211"/>
      <c r="AU30" s="212" t="str">
        <f t="shared" si="12"/>
        <v/>
      </c>
      <c r="AV30" s="213"/>
      <c r="AW30" s="212" t="str">
        <f t="shared" si="13"/>
        <v/>
      </c>
      <c r="AX30" s="214"/>
      <c r="AY30" s="215"/>
      <c r="AZ30" s="24">
        <f t="shared" si="14"/>
        <v>1</v>
      </c>
      <c r="BA30" s="16">
        <f t="shared" si="21"/>
        <v>14</v>
      </c>
      <c r="BB30" s="25">
        <f t="shared" si="15"/>
        <v>1</v>
      </c>
      <c r="BC30" s="16">
        <f t="shared" si="22"/>
        <v>14</v>
      </c>
      <c r="BD30" s="25">
        <f t="shared" si="16"/>
        <v>1</v>
      </c>
      <c r="BE30" s="26">
        <f t="shared" si="17"/>
        <v>2</v>
      </c>
      <c r="BF30" s="41" t="s">
        <v>491</v>
      </c>
      <c r="BG30" s="274" t="s">
        <v>502</v>
      </c>
    </row>
    <row r="31" spans="1:59" ht="15.75" customHeight="1" x14ac:dyDescent="0.2">
      <c r="A31" s="102" t="s">
        <v>887</v>
      </c>
      <c r="B31" s="480" t="s">
        <v>34</v>
      </c>
      <c r="C31" s="816" t="s">
        <v>700</v>
      </c>
      <c r="D31" s="211"/>
      <c r="E31" s="481"/>
      <c r="F31" s="482"/>
      <c r="G31" s="481"/>
      <c r="H31" s="483"/>
      <c r="I31" s="215"/>
      <c r="J31" s="211"/>
      <c r="K31" s="481"/>
      <c r="L31" s="482">
        <v>1</v>
      </c>
      <c r="M31" s="481">
        <v>14</v>
      </c>
      <c r="N31" s="483">
        <v>2</v>
      </c>
      <c r="O31" s="215" t="s">
        <v>353</v>
      </c>
      <c r="P31" s="211"/>
      <c r="Q31" s="481"/>
      <c r="R31" s="482"/>
      <c r="S31" s="481"/>
      <c r="T31" s="483"/>
      <c r="U31" s="215"/>
      <c r="V31" s="211"/>
      <c r="W31" s="484"/>
      <c r="X31" s="482"/>
      <c r="Y31" s="484"/>
      <c r="Z31" s="483"/>
      <c r="AA31" s="215"/>
      <c r="AB31" s="211"/>
      <c r="AC31" s="481"/>
      <c r="AD31" s="482"/>
      <c r="AE31" s="481"/>
      <c r="AF31" s="483"/>
      <c r="AG31" s="215"/>
      <c r="AH31" s="211"/>
      <c r="AI31" s="481"/>
      <c r="AJ31" s="482"/>
      <c r="AK31" s="481"/>
      <c r="AL31" s="483"/>
      <c r="AM31" s="215"/>
      <c r="AN31" s="211"/>
      <c r="AO31" s="481"/>
      <c r="AP31" s="482"/>
      <c r="AQ31" s="481"/>
      <c r="AR31" s="483"/>
      <c r="AS31" s="215"/>
      <c r="AT31" s="211"/>
      <c r="AU31" s="484"/>
      <c r="AV31" s="482"/>
      <c r="AW31" s="484"/>
      <c r="AX31" s="483"/>
      <c r="AY31" s="215"/>
      <c r="AZ31" s="24"/>
      <c r="BA31" s="16"/>
      <c r="BB31" s="25">
        <v>1</v>
      </c>
      <c r="BC31" s="16">
        <v>14</v>
      </c>
      <c r="BD31" s="25">
        <v>2</v>
      </c>
      <c r="BE31" s="26">
        <v>1</v>
      </c>
      <c r="BF31" s="41" t="s">
        <v>444</v>
      </c>
      <c r="BG31" s="274" t="s">
        <v>457</v>
      </c>
    </row>
    <row r="32" spans="1:59" ht="15.75" customHeight="1" x14ac:dyDescent="0.25">
      <c r="A32" s="676" t="s">
        <v>196</v>
      </c>
      <c r="B32" s="858" t="s">
        <v>34</v>
      </c>
      <c r="C32" s="627" t="s">
        <v>197</v>
      </c>
      <c r="D32" s="211"/>
      <c r="E32" s="212" t="str">
        <f t="shared" si="18"/>
        <v/>
      </c>
      <c r="F32" s="213"/>
      <c r="G32" s="212"/>
      <c r="H32" s="214"/>
      <c r="I32" s="215"/>
      <c r="J32" s="211"/>
      <c r="K32" s="212"/>
      <c r="L32" s="213"/>
      <c r="M32" s="212"/>
      <c r="N32" s="214"/>
      <c r="O32" s="215"/>
      <c r="P32" s="211"/>
      <c r="Q32" s="212"/>
      <c r="R32" s="213"/>
      <c r="S32" s="212"/>
      <c r="T32" s="214"/>
      <c r="U32" s="215"/>
      <c r="V32" s="211"/>
      <c r="W32" s="16" t="str">
        <f t="shared" si="4"/>
        <v/>
      </c>
      <c r="X32" s="213"/>
      <c r="Y32" s="16" t="str">
        <f t="shared" si="5"/>
        <v/>
      </c>
      <c r="Z32" s="214"/>
      <c r="AA32" s="215"/>
      <c r="AB32" s="211"/>
      <c r="AC32" s="212" t="str">
        <f t="shared" si="6"/>
        <v/>
      </c>
      <c r="AD32" s="213"/>
      <c r="AE32" s="212"/>
      <c r="AF32" s="214"/>
      <c r="AG32" s="215"/>
      <c r="AH32" s="222">
        <v>2</v>
      </c>
      <c r="AI32" s="223">
        <v>28</v>
      </c>
      <c r="AJ32" s="386"/>
      <c r="AK32" s="223" t="str">
        <f t="shared" ref="AK32" si="27">IF(AJ32*15=0,"",AJ32*15)</f>
        <v/>
      </c>
      <c r="AL32" s="387">
        <v>1</v>
      </c>
      <c r="AM32" s="388" t="s">
        <v>87</v>
      </c>
      <c r="AN32" s="211"/>
      <c r="AO32" s="212"/>
      <c r="AP32" s="213"/>
      <c r="AQ32" s="212"/>
      <c r="AR32" s="214"/>
      <c r="AS32" s="215"/>
      <c r="AT32" s="211"/>
      <c r="AU32" s="16" t="str">
        <f t="shared" si="12"/>
        <v/>
      </c>
      <c r="AV32" s="213"/>
      <c r="AW32" s="16" t="str">
        <f t="shared" si="13"/>
        <v/>
      </c>
      <c r="AX32" s="214"/>
      <c r="AY32" s="215"/>
      <c r="AZ32" s="24">
        <f t="shared" si="14"/>
        <v>2</v>
      </c>
      <c r="BA32" s="16">
        <f t="shared" si="21"/>
        <v>28</v>
      </c>
      <c r="BB32" s="25" t="str">
        <f t="shared" si="15"/>
        <v/>
      </c>
      <c r="BC32" s="16" t="str">
        <f t="shared" si="22"/>
        <v/>
      </c>
      <c r="BD32" s="25">
        <f t="shared" si="16"/>
        <v>1</v>
      </c>
      <c r="BE32" s="26">
        <f t="shared" si="17"/>
        <v>2</v>
      </c>
      <c r="BF32" s="41" t="s">
        <v>488</v>
      </c>
      <c r="BG32" s="274" t="s">
        <v>570</v>
      </c>
    </row>
    <row r="33" spans="1:59" s="1" customFormat="1" ht="15.75" customHeight="1" x14ac:dyDescent="0.2">
      <c r="A33" s="28" t="s">
        <v>548</v>
      </c>
      <c r="B33" s="469" t="s">
        <v>34</v>
      </c>
      <c r="C33" s="226" t="s">
        <v>218</v>
      </c>
      <c r="D33" s="227"/>
      <c r="E33" s="228" t="str">
        <f t="shared" si="18"/>
        <v/>
      </c>
      <c r="F33" s="229"/>
      <c r="G33" s="228" t="str">
        <f t="shared" ref="G33:G34" si="28">IF(F33*15=0,"",F33*15)</f>
        <v/>
      </c>
      <c r="H33" s="230"/>
      <c r="I33" s="231"/>
      <c r="J33" s="227">
        <v>2</v>
      </c>
      <c r="K33" s="228">
        <v>28</v>
      </c>
      <c r="L33" s="229"/>
      <c r="M33" s="228" t="str">
        <f t="shared" ref="M33" si="29">IF(L33*15=0,"",L33*15)</f>
        <v/>
      </c>
      <c r="N33" s="230">
        <v>3</v>
      </c>
      <c r="O33" s="231" t="s">
        <v>15</v>
      </c>
      <c r="P33" s="227"/>
      <c r="Q33" s="228" t="str">
        <f t="shared" ref="Q33:Q34" si="30">IF(P33*15=0,"",P33*15)</f>
        <v/>
      </c>
      <c r="R33" s="229"/>
      <c r="S33" s="228" t="str">
        <f t="shared" ref="S33:S34" si="31">IF(R33*15=0,"",R33*15)</f>
        <v/>
      </c>
      <c r="T33" s="230"/>
      <c r="U33" s="231"/>
      <c r="V33" s="227"/>
      <c r="W33" s="232" t="str">
        <f t="shared" si="4"/>
        <v/>
      </c>
      <c r="X33" s="229"/>
      <c r="Y33" s="232" t="str">
        <f t="shared" si="5"/>
        <v/>
      </c>
      <c r="Z33" s="230"/>
      <c r="AA33" s="231"/>
      <c r="AB33" s="227"/>
      <c r="AC33" s="228" t="str">
        <f t="shared" si="6"/>
        <v/>
      </c>
      <c r="AD33" s="229"/>
      <c r="AE33" s="228" t="str">
        <f t="shared" ref="AE33:AE35" si="32">IF(AD33*15=0,"",AD33*15)</f>
        <v/>
      </c>
      <c r="AF33" s="230"/>
      <c r="AG33" s="231"/>
      <c r="AH33" s="227"/>
      <c r="AI33" s="228" t="str">
        <f t="shared" ref="AI33:AI34" si="33">IF(AH33*15=0,"",AH33*15)</f>
        <v/>
      </c>
      <c r="AJ33" s="229"/>
      <c r="AK33" s="228" t="str">
        <f t="shared" ref="AK33:AK39" si="34">IF(AJ33*15=0,"",AJ33*15)</f>
        <v/>
      </c>
      <c r="AL33" s="230"/>
      <c r="AM33" s="231"/>
      <c r="AN33" s="227"/>
      <c r="AO33" s="228" t="str">
        <f t="shared" ref="AO33:AO36" si="35">IF(AN33*15=0,"",AN33*15)</f>
        <v/>
      </c>
      <c r="AP33" s="229"/>
      <c r="AQ33" s="228" t="str">
        <f t="shared" si="11"/>
        <v/>
      </c>
      <c r="AR33" s="230"/>
      <c r="AS33" s="231"/>
      <c r="AT33" s="233"/>
      <c r="AU33" s="232" t="str">
        <f t="shared" si="12"/>
        <v/>
      </c>
      <c r="AV33" s="233"/>
      <c r="AW33" s="232" t="str">
        <f t="shared" si="13"/>
        <v/>
      </c>
      <c r="AX33" s="230"/>
      <c r="AY33" s="231"/>
      <c r="AZ33" s="591">
        <f t="shared" si="14"/>
        <v>2</v>
      </c>
      <c r="BA33" s="16">
        <f t="shared" si="21"/>
        <v>28</v>
      </c>
      <c r="BB33" s="25" t="str">
        <f t="shared" si="15"/>
        <v/>
      </c>
      <c r="BC33" s="16" t="str">
        <f t="shared" si="22"/>
        <v/>
      </c>
      <c r="BD33" s="25">
        <f t="shared" si="16"/>
        <v>3</v>
      </c>
      <c r="BE33" s="26">
        <f t="shared" si="17"/>
        <v>2</v>
      </c>
      <c r="BF33" s="41" t="s">
        <v>485</v>
      </c>
      <c r="BG33" s="274" t="s">
        <v>623</v>
      </c>
    </row>
    <row r="34" spans="1:59" s="27" customFormat="1" ht="15.75" customHeight="1" x14ac:dyDescent="0.2">
      <c r="A34" s="28" t="s">
        <v>549</v>
      </c>
      <c r="B34" s="469" t="s">
        <v>34</v>
      </c>
      <c r="C34" s="226" t="s">
        <v>219</v>
      </c>
      <c r="D34" s="227"/>
      <c r="E34" s="228" t="str">
        <f t="shared" si="18"/>
        <v/>
      </c>
      <c r="F34" s="229"/>
      <c r="G34" s="228" t="str">
        <f t="shared" si="28"/>
        <v/>
      </c>
      <c r="H34" s="230"/>
      <c r="I34" s="231"/>
      <c r="J34" s="227"/>
      <c r="K34" s="228"/>
      <c r="L34" s="229">
        <v>1</v>
      </c>
      <c r="M34" s="228">
        <v>14</v>
      </c>
      <c r="N34" s="230">
        <v>1</v>
      </c>
      <c r="O34" s="231" t="s">
        <v>353</v>
      </c>
      <c r="P34" s="227"/>
      <c r="Q34" s="228" t="str">
        <f t="shared" si="30"/>
        <v/>
      </c>
      <c r="R34" s="229"/>
      <c r="S34" s="228" t="str">
        <f t="shared" si="31"/>
        <v/>
      </c>
      <c r="T34" s="230"/>
      <c r="U34" s="231"/>
      <c r="V34" s="227"/>
      <c r="W34" s="232"/>
      <c r="X34" s="229"/>
      <c r="Y34" s="232"/>
      <c r="Z34" s="230"/>
      <c r="AA34" s="231"/>
      <c r="AB34" s="227"/>
      <c r="AC34" s="228" t="str">
        <f t="shared" si="6"/>
        <v/>
      </c>
      <c r="AD34" s="229"/>
      <c r="AE34" s="228" t="str">
        <f t="shared" si="32"/>
        <v/>
      </c>
      <c r="AF34" s="230"/>
      <c r="AG34" s="231"/>
      <c r="AH34" s="227"/>
      <c r="AI34" s="228" t="str">
        <f t="shared" si="33"/>
        <v/>
      </c>
      <c r="AJ34" s="229"/>
      <c r="AK34" s="228" t="str">
        <f t="shared" si="34"/>
        <v/>
      </c>
      <c r="AL34" s="230"/>
      <c r="AM34" s="231"/>
      <c r="AN34" s="227"/>
      <c r="AO34" s="228" t="str">
        <f t="shared" si="35"/>
        <v/>
      </c>
      <c r="AP34" s="229"/>
      <c r="AQ34" s="228" t="str">
        <f t="shared" si="11"/>
        <v/>
      </c>
      <c r="AR34" s="230"/>
      <c r="AS34" s="231"/>
      <c r="AT34" s="233"/>
      <c r="AU34" s="232" t="str">
        <f t="shared" si="12"/>
        <v/>
      </c>
      <c r="AV34" s="233"/>
      <c r="AW34" s="232" t="str">
        <f t="shared" si="13"/>
        <v/>
      </c>
      <c r="AX34" s="230"/>
      <c r="AY34" s="231"/>
      <c r="AZ34" s="591" t="str">
        <f t="shared" si="14"/>
        <v/>
      </c>
      <c r="BA34" s="590" t="str">
        <f t="shared" si="21"/>
        <v/>
      </c>
      <c r="BB34" s="25">
        <f t="shared" si="15"/>
        <v>1</v>
      </c>
      <c r="BC34" s="16">
        <f t="shared" si="22"/>
        <v>14</v>
      </c>
      <c r="BD34" s="25">
        <f t="shared" si="16"/>
        <v>1</v>
      </c>
      <c r="BE34" s="26">
        <f t="shared" si="17"/>
        <v>1</v>
      </c>
      <c r="BF34" s="41" t="s">
        <v>485</v>
      </c>
      <c r="BG34" s="274" t="s">
        <v>623</v>
      </c>
    </row>
    <row r="35" spans="1:59" s="27" customFormat="1" ht="15.75" customHeight="1" x14ac:dyDescent="0.2">
      <c r="A35" s="28" t="s">
        <v>550</v>
      </c>
      <c r="B35" s="469" t="s">
        <v>34</v>
      </c>
      <c r="C35" s="234" t="s">
        <v>220</v>
      </c>
      <c r="D35" s="227"/>
      <c r="E35" s="228"/>
      <c r="F35" s="229"/>
      <c r="G35" s="228"/>
      <c r="H35" s="230"/>
      <c r="I35" s="231"/>
      <c r="J35" s="227"/>
      <c r="K35" s="228"/>
      <c r="L35" s="229"/>
      <c r="M35" s="228" t="str">
        <f t="shared" ref="M35:M39" si="36">IF(L35*15=0,"",L35*15)</f>
        <v/>
      </c>
      <c r="N35" s="230"/>
      <c r="O35" s="231"/>
      <c r="P35" s="227"/>
      <c r="Q35" s="228" t="str">
        <f>IF(P35*15=0,"",P35*15)</f>
        <v/>
      </c>
      <c r="R35" s="229"/>
      <c r="S35" s="228" t="str">
        <f>IF(R35*15=0,"",R35*15)</f>
        <v/>
      </c>
      <c r="T35" s="230"/>
      <c r="U35" s="231"/>
      <c r="V35" s="227"/>
      <c r="W35" s="232" t="str">
        <f t="shared" ref="W35:W37" si="37">IF(V35*15=0,"",V35*15)</f>
        <v/>
      </c>
      <c r="X35" s="229"/>
      <c r="Y35" s="232" t="str">
        <f t="shared" ref="Y35:Y37" si="38">IF(X35*15=0,"",X35*15)</f>
        <v/>
      </c>
      <c r="Z35" s="230"/>
      <c r="AA35" s="231"/>
      <c r="AB35" s="227"/>
      <c r="AC35" s="228" t="str">
        <f t="shared" si="6"/>
        <v/>
      </c>
      <c r="AD35" s="229"/>
      <c r="AE35" s="228" t="str">
        <f t="shared" si="32"/>
        <v/>
      </c>
      <c r="AF35" s="230"/>
      <c r="AG35" s="235"/>
      <c r="AH35" s="236"/>
      <c r="AI35" s="237"/>
      <c r="AJ35" s="238"/>
      <c r="AK35" s="237"/>
      <c r="AL35" s="239"/>
      <c r="AM35" s="240"/>
      <c r="AN35" s="241"/>
      <c r="AO35" s="242" t="str">
        <f t="shared" si="35"/>
        <v/>
      </c>
      <c r="AP35" s="243"/>
      <c r="AQ35" s="242" t="str">
        <f t="shared" si="11"/>
        <v/>
      </c>
      <c r="AR35" s="244"/>
      <c r="AS35" s="245"/>
      <c r="AT35" s="227">
        <v>2</v>
      </c>
      <c r="AU35" s="228">
        <v>20</v>
      </c>
      <c r="AV35" s="229"/>
      <c r="AW35" s="228" t="str">
        <f t="shared" si="13"/>
        <v/>
      </c>
      <c r="AX35" s="230">
        <v>2</v>
      </c>
      <c r="AY35" s="231" t="s">
        <v>15</v>
      </c>
      <c r="AZ35" s="592">
        <f t="shared" si="14"/>
        <v>2</v>
      </c>
      <c r="BA35" s="16">
        <v>20</v>
      </c>
      <c r="BB35" s="25" t="str">
        <f t="shared" si="15"/>
        <v/>
      </c>
      <c r="BC35" s="16" t="str">
        <f t="shared" si="22"/>
        <v/>
      </c>
      <c r="BD35" s="25">
        <f t="shared" si="16"/>
        <v>2</v>
      </c>
      <c r="BE35" s="26">
        <f t="shared" si="17"/>
        <v>2</v>
      </c>
      <c r="BF35" s="41" t="s">
        <v>485</v>
      </c>
      <c r="BG35" s="274" t="s">
        <v>886</v>
      </c>
    </row>
    <row r="36" spans="1:59" s="1" customFormat="1" ht="15.75" customHeight="1" x14ac:dyDescent="0.2">
      <c r="A36" s="28" t="s">
        <v>551</v>
      </c>
      <c r="B36" s="469" t="s">
        <v>34</v>
      </c>
      <c r="C36" s="246" t="s">
        <v>221</v>
      </c>
      <c r="D36" s="227"/>
      <c r="E36" s="228"/>
      <c r="F36" s="229"/>
      <c r="G36" s="228"/>
      <c r="H36" s="230"/>
      <c r="I36" s="231"/>
      <c r="J36" s="227"/>
      <c r="K36" s="228"/>
      <c r="L36" s="229"/>
      <c r="M36" s="228"/>
      <c r="N36" s="230"/>
      <c r="O36" s="231"/>
      <c r="P36" s="227">
        <v>1</v>
      </c>
      <c r="Q36" s="228">
        <v>14</v>
      </c>
      <c r="R36" s="229">
        <v>1</v>
      </c>
      <c r="S36" s="228">
        <v>14</v>
      </c>
      <c r="T36" s="230">
        <v>2</v>
      </c>
      <c r="U36" s="231" t="s">
        <v>87</v>
      </c>
      <c r="V36" s="227"/>
      <c r="W36" s="232" t="str">
        <f t="shared" si="37"/>
        <v/>
      </c>
      <c r="X36" s="229"/>
      <c r="Y36" s="232" t="str">
        <f t="shared" si="38"/>
        <v/>
      </c>
      <c r="Z36" s="230"/>
      <c r="AA36" s="231"/>
      <c r="AB36" s="227"/>
      <c r="AC36" s="228"/>
      <c r="AD36" s="229"/>
      <c r="AE36" s="228"/>
      <c r="AF36" s="230"/>
      <c r="AG36" s="231"/>
      <c r="AH36" s="247"/>
      <c r="AI36" s="228"/>
      <c r="AJ36" s="229"/>
      <c r="AK36" s="228" t="str">
        <f t="shared" si="34"/>
        <v/>
      </c>
      <c r="AL36" s="230"/>
      <c r="AM36" s="248"/>
      <c r="AN36" s="227"/>
      <c r="AO36" s="228" t="str">
        <f t="shared" si="35"/>
        <v/>
      </c>
      <c r="AP36" s="229"/>
      <c r="AQ36" s="228" t="str">
        <f t="shared" si="11"/>
        <v/>
      </c>
      <c r="AR36" s="230"/>
      <c r="AS36" s="231"/>
      <c r="AT36" s="227"/>
      <c r="AU36" s="249"/>
      <c r="AV36" s="229"/>
      <c r="AW36" s="249"/>
      <c r="AX36" s="230"/>
      <c r="AY36" s="250"/>
      <c r="AZ36" s="593">
        <f t="shared" si="14"/>
        <v>1</v>
      </c>
      <c r="BA36" s="16">
        <f t="shared" si="21"/>
        <v>14</v>
      </c>
      <c r="BB36" s="25">
        <f t="shared" si="15"/>
        <v>1</v>
      </c>
      <c r="BC36" s="16">
        <f t="shared" si="22"/>
        <v>14</v>
      </c>
      <c r="BD36" s="25">
        <f t="shared" si="16"/>
        <v>2</v>
      </c>
      <c r="BE36" s="26">
        <f t="shared" si="17"/>
        <v>2</v>
      </c>
      <c r="BF36" s="41" t="s">
        <v>485</v>
      </c>
      <c r="BG36" s="274" t="s">
        <v>624</v>
      </c>
    </row>
    <row r="37" spans="1:59" s="1" customFormat="1" ht="15.75" customHeight="1" x14ac:dyDescent="0.2">
      <c r="A37" s="28" t="s">
        <v>605</v>
      </c>
      <c r="B37" s="469" t="s">
        <v>34</v>
      </c>
      <c r="C37" s="234" t="s">
        <v>222</v>
      </c>
      <c r="D37" s="227"/>
      <c r="E37" s="228" t="str">
        <f>IF(D37*15=0,"",D37*15)</f>
        <v/>
      </c>
      <c r="F37" s="229"/>
      <c r="G37" s="228" t="str">
        <f>IF(F37*15=0,"",F37*15)</f>
        <v/>
      </c>
      <c r="H37" s="230"/>
      <c r="I37" s="231"/>
      <c r="J37" s="227"/>
      <c r="K37" s="228" t="str">
        <f t="shared" ref="K37:K39" si="39">IF(J37*15=0,"",J37*15)</f>
        <v/>
      </c>
      <c r="L37" s="229"/>
      <c r="M37" s="228" t="str">
        <f t="shared" si="36"/>
        <v/>
      </c>
      <c r="N37" s="230"/>
      <c r="O37" s="231"/>
      <c r="P37" s="227"/>
      <c r="Q37" s="228"/>
      <c r="R37" s="229">
        <v>2</v>
      </c>
      <c r="S37" s="228">
        <v>28</v>
      </c>
      <c r="T37" s="230">
        <v>2</v>
      </c>
      <c r="U37" s="231" t="s">
        <v>87</v>
      </c>
      <c r="V37" s="227"/>
      <c r="W37" s="232" t="str">
        <f t="shared" si="37"/>
        <v/>
      </c>
      <c r="X37" s="229"/>
      <c r="Y37" s="232" t="str">
        <f t="shared" si="38"/>
        <v/>
      </c>
      <c r="Z37" s="230"/>
      <c r="AA37" s="231"/>
      <c r="AB37" s="227"/>
      <c r="AC37" s="228" t="str">
        <f>IF(AB37*15=0,"",AB37*15)</f>
        <v/>
      </c>
      <c r="AD37" s="229"/>
      <c r="AE37" s="228" t="str">
        <f>IF(AD37*15=0,"",AD37*15)</f>
        <v/>
      </c>
      <c r="AF37" s="230"/>
      <c r="AG37" s="231"/>
      <c r="AH37" s="247"/>
      <c r="AI37" s="228"/>
      <c r="AJ37" s="229"/>
      <c r="AK37" s="228" t="str">
        <f t="shared" si="34"/>
        <v/>
      </c>
      <c r="AL37" s="230"/>
      <c r="AM37" s="248"/>
      <c r="AN37" s="227"/>
      <c r="AO37" s="228"/>
      <c r="AP37" s="229"/>
      <c r="AQ37" s="228"/>
      <c r="AR37" s="230"/>
      <c r="AS37" s="231"/>
      <c r="AT37" s="227"/>
      <c r="AU37" s="249" t="str">
        <f t="shared" si="12"/>
        <v/>
      </c>
      <c r="AV37" s="229"/>
      <c r="AW37" s="249" t="str">
        <f t="shared" si="13"/>
        <v/>
      </c>
      <c r="AX37" s="230"/>
      <c r="AY37" s="250"/>
      <c r="AZ37" s="593" t="str">
        <f t="shared" si="14"/>
        <v/>
      </c>
      <c r="BA37" s="16" t="str">
        <f t="shared" si="21"/>
        <v/>
      </c>
      <c r="BB37" s="25">
        <f t="shared" si="15"/>
        <v>2</v>
      </c>
      <c r="BC37" s="16">
        <f t="shared" si="22"/>
        <v>28</v>
      </c>
      <c r="BD37" s="25">
        <f t="shared" si="16"/>
        <v>2</v>
      </c>
      <c r="BE37" s="26">
        <f t="shared" si="17"/>
        <v>2</v>
      </c>
      <c r="BF37" s="41" t="s">
        <v>670</v>
      </c>
      <c r="BG37" s="274" t="s">
        <v>475</v>
      </c>
    </row>
    <row r="38" spans="1:59" s="1" customFormat="1" ht="15.75" customHeight="1" x14ac:dyDescent="0.2">
      <c r="A38" s="28" t="s">
        <v>552</v>
      </c>
      <c r="B38" s="469" t="s">
        <v>34</v>
      </c>
      <c r="C38" s="234" t="s">
        <v>223</v>
      </c>
      <c r="D38" s="227"/>
      <c r="E38" s="228" t="str">
        <f>IF(D38*15=0,"",D38*15)</f>
        <v/>
      </c>
      <c r="F38" s="229"/>
      <c r="G38" s="228" t="str">
        <f>IF(F38*15=0,"",F38*15)</f>
        <v/>
      </c>
      <c r="H38" s="230"/>
      <c r="I38" s="231"/>
      <c r="J38" s="227"/>
      <c r="K38" s="228" t="str">
        <f t="shared" si="39"/>
        <v/>
      </c>
      <c r="L38" s="229"/>
      <c r="M38" s="228" t="str">
        <f t="shared" si="36"/>
        <v/>
      </c>
      <c r="N38" s="230"/>
      <c r="O38" s="231"/>
      <c r="P38" s="227"/>
      <c r="Q38" s="228" t="str">
        <f>IF(P38*15=0,"",P38*15)</f>
        <v/>
      </c>
      <c r="R38" s="229"/>
      <c r="S38" s="228" t="str">
        <f>IF(R38*15=0,"",R38*15)</f>
        <v/>
      </c>
      <c r="T38" s="230"/>
      <c r="U38" s="231"/>
      <c r="V38" s="227">
        <v>1</v>
      </c>
      <c r="W38" s="232">
        <v>14</v>
      </c>
      <c r="X38" s="229">
        <v>1</v>
      </c>
      <c r="Y38" s="232">
        <v>14</v>
      </c>
      <c r="Z38" s="230">
        <v>2</v>
      </c>
      <c r="AA38" s="231" t="s">
        <v>87</v>
      </c>
      <c r="AB38" s="227"/>
      <c r="AC38" s="228" t="str">
        <f>IF(AB38*15=0,"",AB38*15)</f>
        <v/>
      </c>
      <c r="AD38" s="229"/>
      <c r="AE38" s="228" t="str">
        <f>IF(AD38*15=0,"",AD38*15)</f>
        <v/>
      </c>
      <c r="AF38" s="230"/>
      <c r="AG38" s="231"/>
      <c r="AH38" s="247"/>
      <c r="AI38" s="228" t="str">
        <f>IF(AH38*15=0,"",AH38*15)</f>
        <v/>
      </c>
      <c r="AJ38" s="229"/>
      <c r="AK38" s="228" t="str">
        <f t="shared" si="34"/>
        <v/>
      </c>
      <c r="AL38" s="230"/>
      <c r="AM38" s="248"/>
      <c r="AN38" s="227"/>
      <c r="AO38" s="228"/>
      <c r="AP38" s="229"/>
      <c r="AQ38" s="228"/>
      <c r="AR38" s="230"/>
      <c r="AS38" s="231"/>
      <c r="AT38" s="227"/>
      <c r="AU38" s="249" t="str">
        <f t="shared" si="12"/>
        <v/>
      </c>
      <c r="AV38" s="229"/>
      <c r="AW38" s="249" t="str">
        <f t="shared" si="13"/>
        <v/>
      </c>
      <c r="AX38" s="230"/>
      <c r="AY38" s="250"/>
      <c r="AZ38" s="593">
        <f t="shared" si="14"/>
        <v>1</v>
      </c>
      <c r="BA38" s="16">
        <f t="shared" si="21"/>
        <v>14</v>
      </c>
      <c r="BB38" s="25">
        <f t="shared" si="15"/>
        <v>1</v>
      </c>
      <c r="BC38" s="16">
        <f t="shared" si="22"/>
        <v>14</v>
      </c>
      <c r="BD38" s="25">
        <f t="shared" si="16"/>
        <v>2</v>
      </c>
      <c r="BE38" s="26">
        <f t="shared" si="17"/>
        <v>2</v>
      </c>
      <c r="BF38" s="41" t="s">
        <v>485</v>
      </c>
      <c r="BG38" s="274" t="s">
        <v>625</v>
      </c>
    </row>
    <row r="39" spans="1:59" s="1" customFormat="1" ht="15.75" customHeight="1" x14ac:dyDescent="0.2">
      <c r="A39" s="28" t="s">
        <v>553</v>
      </c>
      <c r="B39" s="470" t="s">
        <v>34</v>
      </c>
      <c r="C39" s="251" t="s">
        <v>224</v>
      </c>
      <c r="D39" s="236"/>
      <c r="E39" s="237" t="str">
        <f>IF(D39*15=0,"",D39*15)</f>
        <v/>
      </c>
      <c r="F39" s="238"/>
      <c r="G39" s="237"/>
      <c r="H39" s="239"/>
      <c r="I39" s="235"/>
      <c r="J39" s="236"/>
      <c r="K39" s="237" t="str">
        <f t="shared" si="39"/>
        <v/>
      </c>
      <c r="L39" s="238"/>
      <c r="M39" s="237" t="str">
        <f t="shared" si="36"/>
        <v/>
      </c>
      <c r="N39" s="239"/>
      <c r="O39" s="235"/>
      <c r="P39" s="236"/>
      <c r="Q39" s="237"/>
      <c r="R39" s="238"/>
      <c r="S39" s="237"/>
      <c r="T39" s="239"/>
      <c r="U39" s="235"/>
      <c r="V39" s="236">
        <v>1</v>
      </c>
      <c r="W39" s="252">
        <v>14</v>
      </c>
      <c r="X39" s="238">
        <v>1</v>
      </c>
      <c r="Y39" s="252">
        <v>14</v>
      </c>
      <c r="Z39" s="239">
        <v>3</v>
      </c>
      <c r="AA39" s="235" t="s">
        <v>15</v>
      </c>
      <c r="AB39" s="236"/>
      <c r="AC39" s="237" t="str">
        <f>IF(AB39*15=0,"",AB39*15)</f>
        <v/>
      </c>
      <c r="AD39" s="238"/>
      <c r="AE39" s="228"/>
      <c r="AF39" s="230"/>
      <c r="AG39" s="231"/>
      <c r="AH39" s="247"/>
      <c r="AI39" s="228"/>
      <c r="AJ39" s="229"/>
      <c r="AK39" s="228" t="str">
        <f t="shared" si="34"/>
        <v/>
      </c>
      <c r="AL39" s="230"/>
      <c r="AM39" s="248"/>
      <c r="AN39" s="227"/>
      <c r="AO39" s="228"/>
      <c r="AP39" s="229"/>
      <c r="AQ39" s="228"/>
      <c r="AR39" s="230"/>
      <c r="AS39" s="231"/>
      <c r="AT39" s="227"/>
      <c r="AU39" s="249"/>
      <c r="AV39" s="229"/>
      <c r="AW39" s="249"/>
      <c r="AX39" s="230"/>
      <c r="AY39" s="250"/>
      <c r="AZ39" s="593">
        <f t="shared" si="14"/>
        <v>1</v>
      </c>
      <c r="BA39" s="16">
        <f t="shared" si="21"/>
        <v>14</v>
      </c>
      <c r="BB39" s="25">
        <f t="shared" si="15"/>
        <v>1</v>
      </c>
      <c r="BC39" s="16">
        <f t="shared" si="22"/>
        <v>14</v>
      </c>
      <c r="BD39" s="25">
        <f t="shared" si="16"/>
        <v>3</v>
      </c>
      <c r="BE39" s="26">
        <f t="shared" si="17"/>
        <v>2</v>
      </c>
      <c r="BF39" s="41" t="s">
        <v>485</v>
      </c>
      <c r="BG39" s="274" t="s">
        <v>494</v>
      </c>
    </row>
    <row r="40" spans="1:59" s="1" customFormat="1" ht="15.75" customHeight="1" x14ac:dyDescent="0.2">
      <c r="A40" s="28" t="s">
        <v>554</v>
      </c>
      <c r="B40" s="470" t="s">
        <v>34</v>
      </c>
      <c r="C40" s="253" t="s">
        <v>225</v>
      </c>
      <c r="D40" s="227"/>
      <c r="E40" s="228"/>
      <c r="F40" s="229"/>
      <c r="G40" s="228"/>
      <c r="H40" s="230"/>
      <c r="I40" s="231"/>
      <c r="J40" s="227"/>
      <c r="K40" s="228"/>
      <c r="L40" s="229"/>
      <c r="M40" s="228"/>
      <c r="N40" s="230"/>
      <c r="O40" s="231"/>
      <c r="P40" s="227"/>
      <c r="Q40" s="228"/>
      <c r="R40" s="229"/>
      <c r="S40" s="228"/>
      <c r="T40" s="230"/>
      <c r="U40" s="231"/>
      <c r="V40" s="227"/>
      <c r="W40" s="249"/>
      <c r="X40" s="229"/>
      <c r="Y40" s="249"/>
      <c r="Z40" s="230"/>
      <c r="AA40" s="231"/>
      <c r="AB40" s="227">
        <v>2</v>
      </c>
      <c r="AC40" s="228">
        <v>28</v>
      </c>
      <c r="AD40" s="229">
        <v>1</v>
      </c>
      <c r="AE40" s="237">
        <v>14</v>
      </c>
      <c r="AF40" s="817">
        <v>3</v>
      </c>
      <c r="AG40" s="231" t="s">
        <v>97</v>
      </c>
      <c r="AH40" s="247"/>
      <c r="AI40" s="228"/>
      <c r="AJ40" s="229"/>
      <c r="AK40" s="228"/>
      <c r="AL40" s="230"/>
      <c r="AM40" s="248"/>
      <c r="AN40" s="227"/>
      <c r="AO40" s="228"/>
      <c r="AP40" s="229"/>
      <c r="AQ40" s="228"/>
      <c r="AR40" s="230"/>
      <c r="AS40" s="231"/>
      <c r="AT40" s="227"/>
      <c r="AU40" s="249"/>
      <c r="AV40" s="229"/>
      <c r="AW40" s="249"/>
      <c r="AX40" s="230"/>
      <c r="AY40" s="250"/>
      <c r="AZ40" s="593">
        <f t="shared" si="14"/>
        <v>2</v>
      </c>
      <c r="BA40" s="16">
        <f t="shared" si="21"/>
        <v>28</v>
      </c>
      <c r="BB40" s="25">
        <f t="shared" si="15"/>
        <v>1</v>
      </c>
      <c r="BC40" s="16">
        <f t="shared" si="22"/>
        <v>14</v>
      </c>
      <c r="BD40" s="25">
        <f t="shared" si="16"/>
        <v>3</v>
      </c>
      <c r="BE40" s="26">
        <f t="shared" si="17"/>
        <v>3</v>
      </c>
      <c r="BF40" s="41" t="s">
        <v>485</v>
      </c>
      <c r="BG40" s="274" t="s">
        <v>625</v>
      </c>
    </row>
    <row r="41" spans="1:59" s="1" customFormat="1" ht="15.75" customHeight="1" x14ac:dyDescent="0.2">
      <c r="A41" s="28" t="s">
        <v>555</v>
      </c>
      <c r="B41" s="470" t="s">
        <v>34</v>
      </c>
      <c r="C41" s="253" t="s">
        <v>226</v>
      </c>
      <c r="D41" s="227"/>
      <c r="E41" s="228"/>
      <c r="F41" s="229"/>
      <c r="G41" s="228"/>
      <c r="H41" s="230"/>
      <c r="I41" s="231"/>
      <c r="J41" s="227"/>
      <c r="K41" s="228"/>
      <c r="L41" s="229"/>
      <c r="M41" s="228"/>
      <c r="N41" s="230"/>
      <c r="O41" s="231"/>
      <c r="P41" s="227"/>
      <c r="Q41" s="228"/>
      <c r="R41" s="229"/>
      <c r="S41" s="228"/>
      <c r="T41" s="230"/>
      <c r="U41" s="231"/>
      <c r="V41" s="227"/>
      <c r="W41" s="249"/>
      <c r="X41" s="229"/>
      <c r="Y41" s="249"/>
      <c r="Z41" s="230"/>
      <c r="AA41" s="231"/>
      <c r="AB41" s="227">
        <v>2</v>
      </c>
      <c r="AC41" s="228">
        <v>28</v>
      </c>
      <c r="AD41" s="229">
        <v>2</v>
      </c>
      <c r="AE41" s="237">
        <v>28</v>
      </c>
      <c r="AF41" s="239">
        <v>4</v>
      </c>
      <c r="AG41" s="231" t="s">
        <v>97</v>
      </c>
      <c r="AH41" s="247"/>
      <c r="AI41" s="228"/>
      <c r="AJ41" s="229"/>
      <c r="AK41" s="228"/>
      <c r="AL41" s="230"/>
      <c r="AM41" s="248"/>
      <c r="AN41" s="227"/>
      <c r="AO41" s="228"/>
      <c r="AP41" s="229"/>
      <c r="AQ41" s="228"/>
      <c r="AR41" s="230"/>
      <c r="AS41" s="231"/>
      <c r="AT41" s="227"/>
      <c r="AU41" s="249"/>
      <c r="AV41" s="229"/>
      <c r="AW41" s="249"/>
      <c r="AX41" s="230"/>
      <c r="AY41" s="250"/>
      <c r="AZ41" s="593">
        <f t="shared" si="14"/>
        <v>2</v>
      </c>
      <c r="BA41" s="16">
        <f t="shared" si="21"/>
        <v>28</v>
      </c>
      <c r="BB41" s="25">
        <f t="shared" si="15"/>
        <v>2</v>
      </c>
      <c r="BC41" s="16">
        <f t="shared" si="22"/>
        <v>28</v>
      </c>
      <c r="BD41" s="25">
        <f t="shared" si="16"/>
        <v>4</v>
      </c>
      <c r="BE41" s="26">
        <f t="shared" si="17"/>
        <v>4</v>
      </c>
      <c r="BF41" s="41" t="s">
        <v>485</v>
      </c>
      <c r="BG41" s="274" t="s">
        <v>624</v>
      </c>
    </row>
    <row r="42" spans="1:59" s="1" customFormat="1" ht="15.75" customHeight="1" x14ac:dyDescent="0.2">
      <c r="A42" s="468" t="s">
        <v>560</v>
      </c>
      <c r="B42" s="470" t="s">
        <v>34</v>
      </c>
      <c r="C42" s="253" t="s">
        <v>227</v>
      </c>
      <c r="D42" s="227"/>
      <c r="E42" s="228"/>
      <c r="F42" s="229"/>
      <c r="G42" s="228"/>
      <c r="H42" s="230"/>
      <c r="I42" s="231"/>
      <c r="J42" s="227"/>
      <c r="K42" s="228"/>
      <c r="L42" s="229"/>
      <c r="M42" s="228"/>
      <c r="N42" s="230"/>
      <c r="O42" s="231"/>
      <c r="P42" s="227"/>
      <c r="Q42" s="228"/>
      <c r="R42" s="229"/>
      <c r="S42" s="228"/>
      <c r="T42" s="230"/>
      <c r="U42" s="231"/>
      <c r="V42" s="227">
        <v>1</v>
      </c>
      <c r="W42" s="228">
        <v>14</v>
      </c>
      <c r="X42" s="229">
        <v>1</v>
      </c>
      <c r="Y42" s="237">
        <v>14</v>
      </c>
      <c r="Z42" s="239">
        <v>2</v>
      </c>
      <c r="AA42" s="231" t="s">
        <v>87</v>
      </c>
      <c r="AB42" s="227"/>
      <c r="AC42" s="228"/>
      <c r="AD42" s="229"/>
      <c r="AE42" s="237"/>
      <c r="AF42" s="239"/>
      <c r="AG42" s="231"/>
      <c r="AH42" s="247"/>
      <c r="AI42" s="228"/>
      <c r="AJ42" s="229"/>
      <c r="AK42" s="228"/>
      <c r="AL42" s="230"/>
      <c r="AM42" s="248"/>
      <c r="AN42" s="227"/>
      <c r="AO42" s="228"/>
      <c r="AP42" s="229"/>
      <c r="AQ42" s="228"/>
      <c r="AR42" s="230"/>
      <c r="AS42" s="231"/>
      <c r="AT42" s="227"/>
      <c r="AU42" s="249"/>
      <c r="AV42" s="229"/>
      <c r="AW42" s="249"/>
      <c r="AX42" s="230"/>
      <c r="AY42" s="250"/>
      <c r="AZ42" s="593">
        <f t="shared" si="14"/>
        <v>1</v>
      </c>
      <c r="BA42" s="16">
        <f t="shared" si="21"/>
        <v>14</v>
      </c>
      <c r="BB42" s="25">
        <f t="shared" si="15"/>
        <v>1</v>
      </c>
      <c r="BC42" s="16">
        <f t="shared" si="22"/>
        <v>14</v>
      </c>
      <c r="BD42" s="25">
        <f t="shared" si="16"/>
        <v>2</v>
      </c>
      <c r="BE42" s="26">
        <f t="shared" si="17"/>
        <v>2</v>
      </c>
      <c r="BF42" s="41" t="s">
        <v>485</v>
      </c>
      <c r="BG42" s="274" t="s">
        <v>494</v>
      </c>
    </row>
    <row r="43" spans="1:59" s="1" customFormat="1" ht="15.75" customHeight="1" x14ac:dyDescent="0.2">
      <c r="A43" s="468" t="s">
        <v>556</v>
      </c>
      <c r="B43" s="470" t="s">
        <v>34</v>
      </c>
      <c r="C43" s="253" t="s">
        <v>228</v>
      </c>
      <c r="D43" s="227"/>
      <c r="E43" s="228"/>
      <c r="F43" s="229"/>
      <c r="G43" s="228"/>
      <c r="H43" s="230"/>
      <c r="I43" s="231"/>
      <c r="J43" s="227"/>
      <c r="K43" s="228"/>
      <c r="L43" s="229"/>
      <c r="M43" s="228"/>
      <c r="N43" s="230"/>
      <c r="O43" s="231"/>
      <c r="P43" s="227"/>
      <c r="Q43" s="228"/>
      <c r="R43" s="229"/>
      <c r="S43" s="228"/>
      <c r="T43" s="230"/>
      <c r="U43" s="231"/>
      <c r="V43" s="227"/>
      <c r="W43" s="249"/>
      <c r="X43" s="229"/>
      <c r="Y43" s="249"/>
      <c r="Z43" s="230"/>
      <c r="AA43" s="231"/>
      <c r="AB43" s="227"/>
      <c r="AC43" s="228"/>
      <c r="AD43" s="229"/>
      <c r="AE43" s="237"/>
      <c r="AF43" s="239"/>
      <c r="AG43" s="231"/>
      <c r="AH43" s="247"/>
      <c r="AI43" s="228"/>
      <c r="AJ43" s="229"/>
      <c r="AK43" s="228"/>
      <c r="AL43" s="230"/>
      <c r="AM43" s="230"/>
      <c r="AN43" s="247">
        <v>2</v>
      </c>
      <c r="AO43" s="228">
        <v>28</v>
      </c>
      <c r="AP43" s="229"/>
      <c r="AQ43" s="228"/>
      <c r="AR43" s="230">
        <v>2</v>
      </c>
      <c r="AS43" s="248" t="s">
        <v>97</v>
      </c>
      <c r="AT43" s="227"/>
      <c r="AU43" s="249"/>
      <c r="AV43" s="229"/>
      <c r="AW43" s="249"/>
      <c r="AX43" s="230"/>
      <c r="AY43" s="250"/>
      <c r="AZ43" s="593">
        <f t="shared" si="14"/>
        <v>2</v>
      </c>
      <c r="BA43" s="16">
        <f t="shared" si="21"/>
        <v>28</v>
      </c>
      <c r="BB43" s="25" t="str">
        <f t="shared" si="15"/>
        <v/>
      </c>
      <c r="BC43" s="16" t="str">
        <f t="shared" si="22"/>
        <v/>
      </c>
      <c r="BD43" s="25">
        <f t="shared" si="16"/>
        <v>2</v>
      </c>
      <c r="BE43" s="26">
        <f t="shared" si="17"/>
        <v>2</v>
      </c>
      <c r="BF43" s="41" t="s">
        <v>485</v>
      </c>
      <c r="BG43" s="274" t="s">
        <v>624</v>
      </c>
    </row>
    <row r="44" spans="1:59" s="1" customFormat="1" ht="15.75" customHeight="1" x14ac:dyDescent="0.2">
      <c r="A44" s="468" t="s">
        <v>557</v>
      </c>
      <c r="B44" s="470" t="s">
        <v>34</v>
      </c>
      <c r="C44" s="253" t="s">
        <v>229</v>
      </c>
      <c r="D44" s="227"/>
      <c r="E44" s="228"/>
      <c r="F44" s="229"/>
      <c r="G44" s="228"/>
      <c r="H44" s="230"/>
      <c r="I44" s="231"/>
      <c r="J44" s="227"/>
      <c r="K44" s="228"/>
      <c r="L44" s="229"/>
      <c r="M44" s="228"/>
      <c r="N44" s="230"/>
      <c r="O44" s="231"/>
      <c r="P44" s="227"/>
      <c r="Q44" s="228"/>
      <c r="R44" s="229"/>
      <c r="S44" s="228"/>
      <c r="T44" s="230"/>
      <c r="U44" s="231"/>
      <c r="V44" s="227"/>
      <c r="W44" s="249"/>
      <c r="X44" s="229"/>
      <c r="Y44" s="249"/>
      <c r="Z44" s="230"/>
      <c r="AA44" s="231"/>
      <c r="AB44" s="227"/>
      <c r="AC44" s="228"/>
      <c r="AD44" s="229"/>
      <c r="AE44" s="237"/>
      <c r="AF44" s="239"/>
      <c r="AG44" s="231"/>
      <c r="AH44" s="227"/>
      <c r="AI44" s="228"/>
      <c r="AJ44" s="229"/>
      <c r="AK44" s="228"/>
      <c r="AL44" s="230"/>
      <c r="AM44" s="231"/>
      <c r="AN44" s="247">
        <v>2</v>
      </c>
      <c r="AO44" s="228">
        <v>28</v>
      </c>
      <c r="AP44" s="229"/>
      <c r="AQ44" s="228"/>
      <c r="AR44" s="230">
        <v>2</v>
      </c>
      <c r="AS44" s="248" t="s">
        <v>97</v>
      </c>
      <c r="AT44" s="227"/>
      <c r="AU44" s="249"/>
      <c r="AV44" s="229"/>
      <c r="AW44" s="249"/>
      <c r="AX44" s="230"/>
      <c r="AY44" s="250"/>
      <c r="AZ44" s="593">
        <f t="shared" si="14"/>
        <v>2</v>
      </c>
      <c r="BA44" s="16">
        <f t="shared" si="21"/>
        <v>28</v>
      </c>
      <c r="BB44" s="25" t="str">
        <f t="shared" si="15"/>
        <v/>
      </c>
      <c r="BC44" s="16" t="str">
        <f t="shared" si="22"/>
        <v/>
      </c>
      <c r="BD44" s="25">
        <f t="shared" si="16"/>
        <v>2</v>
      </c>
      <c r="BE44" s="26">
        <f t="shared" si="17"/>
        <v>2</v>
      </c>
      <c r="BF44" s="41" t="s">
        <v>485</v>
      </c>
      <c r="BG44" s="274" t="s">
        <v>625</v>
      </c>
    </row>
    <row r="45" spans="1:59" s="1" customFormat="1" ht="15.75" customHeight="1" x14ac:dyDescent="0.25">
      <c r="A45" s="589" t="s">
        <v>698</v>
      </c>
      <c r="B45" s="470" t="s">
        <v>34</v>
      </c>
      <c r="C45" s="588" t="s">
        <v>697</v>
      </c>
      <c r="D45" s="227"/>
      <c r="E45" s="228"/>
      <c r="F45" s="229"/>
      <c r="G45" s="228"/>
      <c r="H45" s="230"/>
      <c r="I45" s="231"/>
      <c r="J45" s="227"/>
      <c r="K45" s="228"/>
      <c r="L45" s="229"/>
      <c r="M45" s="228"/>
      <c r="N45" s="230"/>
      <c r="O45" s="231"/>
      <c r="P45" s="227"/>
      <c r="Q45" s="228"/>
      <c r="R45" s="229"/>
      <c r="S45" s="228"/>
      <c r="T45" s="230"/>
      <c r="U45" s="231"/>
      <c r="V45" s="227"/>
      <c r="W45" s="249"/>
      <c r="X45" s="229"/>
      <c r="Y45" s="249"/>
      <c r="Z45" s="230"/>
      <c r="AA45" s="231"/>
      <c r="AB45" s="227"/>
      <c r="AC45" s="228"/>
      <c r="AD45" s="229"/>
      <c r="AE45" s="237"/>
      <c r="AF45" s="239"/>
      <c r="AG45" s="231"/>
      <c r="AH45" s="227">
        <v>2</v>
      </c>
      <c r="AI45" s="228">
        <v>28</v>
      </c>
      <c r="AJ45" s="229">
        <v>2</v>
      </c>
      <c r="AK45" s="228">
        <v>28</v>
      </c>
      <c r="AL45" s="360">
        <v>4</v>
      </c>
      <c r="AM45" s="231" t="s">
        <v>97</v>
      </c>
      <c r="AN45" s="227"/>
      <c r="AO45" s="228"/>
      <c r="AP45" s="229"/>
      <c r="AQ45" s="228"/>
      <c r="AR45" s="230"/>
      <c r="AS45" s="231"/>
      <c r="AT45" s="227"/>
      <c r="AU45" s="249"/>
      <c r="AV45" s="229"/>
      <c r="AW45" s="249"/>
      <c r="AX45" s="230"/>
      <c r="AY45" s="250"/>
      <c r="AZ45" s="593">
        <f t="shared" si="14"/>
        <v>2</v>
      </c>
      <c r="BA45" s="16">
        <f t="shared" ref="BA45:BA50" si="40">IF((D45+J45+P45+V45+AB45+AH45+AN45+AT45)*14=0,"",(D45+J45+P45+V45+AB45+AH45+AN45+AT45)*14)</f>
        <v>28</v>
      </c>
      <c r="BB45" s="25">
        <f t="shared" ref="BB45:BB50" si="41">IF(F45+L45+R45+X45+AD45+AJ45+AP45+AV45=0,"",F45+L45+R45+X45+AD45+AJ45+AP45+AV45)</f>
        <v>2</v>
      </c>
      <c r="BC45" s="16">
        <f t="shared" ref="BC45:BC50" si="42">IF((L45+F45+R45+X45+AD45+AJ45+AP45+AV45)*14=0,"",(L45+F45+R45+X45+AD45+AJ45+AP45+AV45)*14)</f>
        <v>28</v>
      </c>
      <c r="BD45" s="25">
        <f t="shared" ref="BD45:BD50" si="43">IF(N45+H45+T45+Z45+AF45+AL45+AR45+AX45=0,"",N45+H45+T45+Z45+AF45+AL45+AR45+AX45)</f>
        <v>4</v>
      </c>
      <c r="BE45" s="26">
        <f t="shared" ref="BE45:BE50" si="44">IF(D45+F45+L45+J45+P45+R45+V45+X45+AB45+AD45+AH45+AJ45+AN45+AP45+AT45+AV45=0,"",D45+F45+L45+J45+P45+R45+V45+X45+AB45+AD45+AH45+AJ45+AN45+AP45+AT45+AV45)</f>
        <v>4</v>
      </c>
      <c r="BF45" s="41" t="s">
        <v>485</v>
      </c>
      <c r="BG45" s="274" t="s">
        <v>625</v>
      </c>
    </row>
    <row r="46" spans="1:59" s="1" customFormat="1" ht="15.75" customHeight="1" x14ac:dyDescent="0.2">
      <c r="A46" s="468" t="s">
        <v>668</v>
      </c>
      <c r="B46" s="470" t="s">
        <v>34</v>
      </c>
      <c r="C46" s="253" t="s">
        <v>230</v>
      </c>
      <c r="D46" s="227"/>
      <c r="E46" s="228"/>
      <c r="F46" s="229"/>
      <c r="G46" s="228"/>
      <c r="H46" s="230"/>
      <c r="I46" s="231"/>
      <c r="J46" s="227"/>
      <c r="K46" s="228"/>
      <c r="L46" s="229"/>
      <c r="M46" s="228"/>
      <c r="N46" s="230"/>
      <c r="O46" s="231"/>
      <c r="P46" s="227"/>
      <c r="Q46" s="228"/>
      <c r="R46" s="229"/>
      <c r="S46" s="228"/>
      <c r="T46" s="230"/>
      <c r="U46" s="231"/>
      <c r="V46" s="227"/>
      <c r="W46" s="249"/>
      <c r="X46" s="229"/>
      <c r="Y46" s="249"/>
      <c r="Z46" s="230"/>
      <c r="AA46" s="231"/>
      <c r="AB46" s="227"/>
      <c r="AC46" s="228"/>
      <c r="AD46" s="229"/>
      <c r="AE46" s="237"/>
      <c r="AF46" s="239"/>
      <c r="AG46" s="231"/>
      <c r="AH46" s="247"/>
      <c r="AI46" s="228"/>
      <c r="AJ46" s="229"/>
      <c r="AK46" s="228"/>
      <c r="AL46" s="230"/>
      <c r="AM46" s="248"/>
      <c r="AN46" s="227">
        <v>1</v>
      </c>
      <c r="AO46" s="228">
        <v>14</v>
      </c>
      <c r="AP46" s="229">
        <v>1</v>
      </c>
      <c r="AQ46" s="228">
        <v>14</v>
      </c>
      <c r="AR46" s="230">
        <v>1</v>
      </c>
      <c r="AS46" s="231" t="s">
        <v>353</v>
      </c>
      <c r="AT46" s="227"/>
      <c r="AU46" s="249"/>
      <c r="AV46" s="229"/>
      <c r="AW46" s="249"/>
      <c r="AX46" s="230"/>
      <c r="AY46" s="250"/>
      <c r="AZ46" s="593">
        <f t="shared" si="14"/>
        <v>1</v>
      </c>
      <c r="BA46" s="16">
        <f t="shared" si="40"/>
        <v>14</v>
      </c>
      <c r="BB46" s="25">
        <f t="shared" si="41"/>
        <v>1</v>
      </c>
      <c r="BC46" s="16">
        <f t="shared" si="42"/>
        <v>14</v>
      </c>
      <c r="BD46" s="25">
        <f t="shared" si="43"/>
        <v>1</v>
      </c>
      <c r="BE46" s="26">
        <f t="shared" si="44"/>
        <v>2</v>
      </c>
      <c r="BF46" s="41" t="s">
        <v>490</v>
      </c>
      <c r="BG46" s="274" t="s">
        <v>507</v>
      </c>
    </row>
    <row r="47" spans="1:59" s="1" customFormat="1" ht="15.75" customHeight="1" x14ac:dyDescent="0.2">
      <c r="A47" s="468" t="s">
        <v>561</v>
      </c>
      <c r="B47" s="470" t="s">
        <v>34</v>
      </c>
      <c r="C47" s="253" t="s">
        <v>231</v>
      </c>
      <c r="D47" s="227"/>
      <c r="E47" s="228"/>
      <c r="F47" s="229"/>
      <c r="G47" s="228"/>
      <c r="H47" s="230"/>
      <c r="I47" s="231"/>
      <c r="J47" s="227"/>
      <c r="K47" s="228"/>
      <c r="L47" s="229"/>
      <c r="M47" s="228"/>
      <c r="N47" s="230"/>
      <c r="O47" s="231"/>
      <c r="P47" s="227"/>
      <c r="Q47" s="228"/>
      <c r="R47" s="229"/>
      <c r="S47" s="228"/>
      <c r="T47" s="230"/>
      <c r="U47" s="231"/>
      <c r="V47" s="227"/>
      <c r="W47" s="249"/>
      <c r="X47" s="229"/>
      <c r="Y47" s="249"/>
      <c r="Z47" s="230"/>
      <c r="AA47" s="231"/>
      <c r="AB47" s="227"/>
      <c r="AC47" s="228"/>
      <c r="AD47" s="229"/>
      <c r="AE47" s="228"/>
      <c r="AF47" s="230"/>
      <c r="AG47" s="231"/>
      <c r="AH47" s="247"/>
      <c r="AI47" s="228"/>
      <c r="AJ47" s="229"/>
      <c r="AK47" s="228"/>
      <c r="AL47" s="230"/>
      <c r="AM47" s="248"/>
      <c r="AN47" s="236"/>
      <c r="AO47" s="237"/>
      <c r="AP47" s="238"/>
      <c r="AQ47" s="237"/>
      <c r="AR47" s="239"/>
      <c r="AS47" s="235"/>
      <c r="AT47" s="227">
        <v>2</v>
      </c>
      <c r="AU47" s="249">
        <v>20</v>
      </c>
      <c r="AV47" s="229"/>
      <c r="AW47" s="249"/>
      <c r="AX47" s="230">
        <v>2</v>
      </c>
      <c r="AY47" s="250" t="s">
        <v>87</v>
      </c>
      <c r="AZ47" s="593">
        <f t="shared" si="14"/>
        <v>2</v>
      </c>
      <c r="BA47" s="16">
        <v>20</v>
      </c>
      <c r="BB47" s="25" t="str">
        <f t="shared" si="41"/>
        <v/>
      </c>
      <c r="BC47" s="16" t="str">
        <f t="shared" si="42"/>
        <v/>
      </c>
      <c r="BD47" s="25">
        <f t="shared" si="43"/>
        <v>2</v>
      </c>
      <c r="BE47" s="26">
        <f t="shared" si="44"/>
        <v>2</v>
      </c>
      <c r="BF47" s="41" t="s">
        <v>485</v>
      </c>
      <c r="BG47" s="274" t="s">
        <v>625</v>
      </c>
    </row>
    <row r="48" spans="1:59" s="1" customFormat="1" ht="15.75" customHeight="1" x14ac:dyDescent="0.2">
      <c r="A48" s="468" t="s">
        <v>558</v>
      </c>
      <c r="B48" s="470" t="s">
        <v>34</v>
      </c>
      <c r="C48" s="254" t="s">
        <v>232</v>
      </c>
      <c r="D48" s="236"/>
      <c r="E48" s="237"/>
      <c r="F48" s="238"/>
      <c r="G48" s="237"/>
      <c r="H48" s="239"/>
      <c r="I48" s="235"/>
      <c r="J48" s="236"/>
      <c r="K48" s="237"/>
      <c r="L48" s="238"/>
      <c r="M48" s="237"/>
      <c r="N48" s="239"/>
      <c r="O48" s="235"/>
      <c r="P48" s="236"/>
      <c r="Q48" s="237"/>
      <c r="R48" s="238"/>
      <c r="S48" s="237"/>
      <c r="T48" s="239"/>
      <c r="U48" s="235"/>
      <c r="V48" s="236"/>
      <c r="W48" s="255"/>
      <c r="X48" s="238"/>
      <c r="Y48" s="255"/>
      <c r="Z48" s="239"/>
      <c r="AA48" s="235"/>
      <c r="AB48" s="236"/>
      <c r="AC48" s="237"/>
      <c r="AD48" s="238"/>
      <c r="AE48" s="237"/>
      <c r="AF48" s="239"/>
      <c r="AG48" s="235"/>
      <c r="AH48" s="236"/>
      <c r="AI48" s="237"/>
      <c r="AJ48" s="238"/>
      <c r="AK48" s="237"/>
      <c r="AL48" s="239"/>
      <c r="AM48" s="235"/>
      <c r="AN48" s="236"/>
      <c r="AO48" s="237"/>
      <c r="AP48" s="238"/>
      <c r="AQ48" s="237"/>
      <c r="AR48" s="239"/>
      <c r="AS48" s="235"/>
      <c r="AT48" s="236">
        <v>2</v>
      </c>
      <c r="AU48" s="255">
        <v>20</v>
      </c>
      <c r="AV48" s="238"/>
      <c r="AW48" s="255"/>
      <c r="AX48" s="239">
        <v>2</v>
      </c>
      <c r="AY48" s="256" t="s">
        <v>87</v>
      </c>
      <c r="AZ48" s="594">
        <f t="shared" si="14"/>
        <v>2</v>
      </c>
      <c r="BA48" s="16">
        <v>20</v>
      </c>
      <c r="BB48" s="25" t="str">
        <f t="shared" si="41"/>
        <v/>
      </c>
      <c r="BC48" s="16" t="str">
        <f t="shared" si="42"/>
        <v/>
      </c>
      <c r="BD48" s="25">
        <f t="shared" si="43"/>
        <v>2</v>
      </c>
      <c r="BE48" s="26">
        <f t="shared" si="44"/>
        <v>2</v>
      </c>
      <c r="BF48" s="41" t="s">
        <v>485</v>
      </c>
      <c r="BG48" s="41" t="s">
        <v>624</v>
      </c>
    </row>
    <row r="49" spans="1:59" s="1" customFormat="1" ht="15.75" customHeight="1" x14ac:dyDescent="0.2">
      <c r="A49" s="28" t="s">
        <v>443</v>
      </c>
      <c r="B49" s="470" t="s">
        <v>34</v>
      </c>
      <c r="C49" s="253" t="s">
        <v>233</v>
      </c>
      <c r="D49" s="227"/>
      <c r="E49" s="228"/>
      <c r="F49" s="229"/>
      <c r="G49" s="228"/>
      <c r="H49" s="230"/>
      <c r="I49" s="231"/>
      <c r="J49" s="227"/>
      <c r="K49" s="228"/>
      <c r="L49" s="229"/>
      <c r="M49" s="228"/>
      <c r="N49" s="230"/>
      <c r="O49" s="231"/>
      <c r="P49" s="227">
        <v>2</v>
      </c>
      <c r="Q49" s="249">
        <v>28</v>
      </c>
      <c r="R49" s="229"/>
      <c r="S49" s="249"/>
      <c r="T49" s="230">
        <v>2</v>
      </c>
      <c r="U49" s="231" t="s">
        <v>87</v>
      </c>
      <c r="V49" s="227"/>
      <c r="W49" s="249"/>
      <c r="X49" s="229"/>
      <c r="Y49" s="249"/>
      <c r="Z49" s="230"/>
      <c r="AA49" s="231"/>
      <c r="AB49" s="227"/>
      <c r="AC49" s="228"/>
      <c r="AD49" s="229"/>
      <c r="AE49" s="228"/>
      <c r="AF49" s="230"/>
      <c r="AG49" s="231"/>
      <c r="AH49" s="227"/>
      <c r="AI49" s="228"/>
      <c r="AJ49" s="229"/>
      <c r="AK49" s="228"/>
      <c r="AL49" s="230"/>
      <c r="AM49" s="231"/>
      <c r="AN49" s="227"/>
      <c r="AO49" s="228"/>
      <c r="AP49" s="229"/>
      <c r="AQ49" s="228"/>
      <c r="AR49" s="230"/>
      <c r="AS49" s="231"/>
      <c r="AT49" s="227"/>
      <c r="AU49" s="249"/>
      <c r="AV49" s="229"/>
      <c r="AW49" s="249"/>
      <c r="AX49" s="230"/>
      <c r="AY49" s="250"/>
      <c r="AZ49" s="595">
        <f t="shared" si="14"/>
        <v>2</v>
      </c>
      <c r="BA49" s="16">
        <f t="shared" si="40"/>
        <v>28</v>
      </c>
      <c r="BB49" s="25" t="str">
        <f t="shared" si="41"/>
        <v/>
      </c>
      <c r="BC49" s="16" t="str">
        <f t="shared" si="42"/>
        <v/>
      </c>
      <c r="BD49" s="25">
        <f t="shared" si="43"/>
        <v>2</v>
      </c>
      <c r="BE49" s="26">
        <f t="shared" si="44"/>
        <v>2</v>
      </c>
      <c r="BF49" s="41" t="s">
        <v>490</v>
      </c>
      <c r="BG49" s="41" t="s">
        <v>508</v>
      </c>
    </row>
    <row r="50" spans="1:59" s="1" customFormat="1" ht="15.75" customHeight="1" x14ac:dyDescent="0.25">
      <c r="A50" s="589" t="s">
        <v>606</v>
      </c>
      <c r="B50" s="470" t="s">
        <v>34</v>
      </c>
      <c r="C50" s="479" t="s">
        <v>234</v>
      </c>
      <c r="D50" s="227"/>
      <c r="E50" s="228"/>
      <c r="F50" s="229"/>
      <c r="G50" s="228"/>
      <c r="H50" s="230"/>
      <c r="I50" s="231"/>
      <c r="J50" s="227"/>
      <c r="K50" s="228"/>
      <c r="L50" s="229"/>
      <c r="M50" s="228"/>
      <c r="N50" s="230"/>
      <c r="O50" s="231"/>
      <c r="P50" s="227"/>
      <c r="Q50" s="228"/>
      <c r="R50" s="229"/>
      <c r="S50" s="228"/>
      <c r="T50" s="230"/>
      <c r="U50" s="231"/>
      <c r="V50" s="227"/>
      <c r="W50" s="249"/>
      <c r="X50" s="229">
        <v>2</v>
      </c>
      <c r="Y50" s="249">
        <v>28</v>
      </c>
      <c r="Z50" s="360">
        <v>2</v>
      </c>
      <c r="AA50" s="231" t="s">
        <v>353</v>
      </c>
      <c r="AB50" s="227"/>
      <c r="AC50" s="228"/>
      <c r="AD50" s="229"/>
      <c r="AE50" s="228"/>
      <c r="AF50" s="230"/>
      <c r="AG50" s="231"/>
      <c r="AH50" s="227"/>
      <c r="AI50" s="228"/>
      <c r="AJ50" s="229"/>
      <c r="AK50" s="228"/>
      <c r="AL50" s="230"/>
      <c r="AM50" s="231"/>
      <c r="AN50" s="227"/>
      <c r="AO50" s="228"/>
      <c r="AP50" s="229"/>
      <c r="AQ50" s="228"/>
      <c r="AR50" s="230"/>
      <c r="AS50" s="231"/>
      <c r="AT50" s="227"/>
      <c r="AU50" s="249"/>
      <c r="AV50" s="229"/>
      <c r="AW50" s="249"/>
      <c r="AX50" s="230"/>
      <c r="AY50" s="250"/>
      <c r="AZ50" s="595" t="str">
        <f t="shared" si="14"/>
        <v/>
      </c>
      <c r="BA50" s="16" t="str">
        <f t="shared" si="40"/>
        <v/>
      </c>
      <c r="BB50" s="25">
        <f t="shared" si="41"/>
        <v>2</v>
      </c>
      <c r="BC50" s="16">
        <f t="shared" si="42"/>
        <v>28</v>
      </c>
      <c r="BD50" s="25">
        <f t="shared" si="43"/>
        <v>2</v>
      </c>
      <c r="BE50" s="26">
        <f t="shared" si="44"/>
        <v>2</v>
      </c>
      <c r="BF50" s="41" t="s">
        <v>670</v>
      </c>
      <c r="BG50" s="41" t="s">
        <v>475</v>
      </c>
    </row>
    <row r="51" spans="1:59" ht="15.75" customHeight="1" x14ac:dyDescent="0.2">
      <c r="A51" s="468" t="s">
        <v>559</v>
      </c>
      <c r="B51" s="470" t="s">
        <v>34</v>
      </c>
      <c r="C51" s="253" t="s">
        <v>660</v>
      </c>
      <c r="D51" s="227"/>
      <c r="E51" s="228"/>
      <c r="F51" s="229"/>
      <c r="G51" s="228"/>
      <c r="H51" s="230"/>
      <c r="I51" s="231"/>
      <c r="J51" s="227"/>
      <c r="K51" s="228"/>
      <c r="L51" s="229"/>
      <c r="M51" s="228"/>
      <c r="N51" s="230"/>
      <c r="O51" s="231"/>
      <c r="P51" s="227"/>
      <c r="Q51" s="228"/>
      <c r="R51" s="229"/>
      <c r="S51" s="228"/>
      <c r="T51" s="230"/>
      <c r="U51" s="231"/>
      <c r="V51" s="227"/>
      <c r="W51" s="249"/>
      <c r="X51" s="229"/>
      <c r="Y51" s="249"/>
      <c r="Z51" s="230"/>
      <c r="AA51" s="231"/>
      <c r="AB51" s="227"/>
      <c r="AC51" s="228"/>
      <c r="AD51" s="229"/>
      <c r="AE51" s="228"/>
      <c r="AF51" s="230"/>
      <c r="AG51" s="231"/>
      <c r="AH51" s="227"/>
      <c r="AI51" s="228"/>
      <c r="AJ51" s="229"/>
      <c r="AK51" s="228"/>
      <c r="AL51" s="230"/>
      <c r="AM51" s="231"/>
      <c r="AN51" s="227">
        <v>2</v>
      </c>
      <c r="AO51" s="228">
        <v>28</v>
      </c>
      <c r="AP51" s="229"/>
      <c r="AQ51" s="228"/>
      <c r="AR51" s="230">
        <v>2</v>
      </c>
      <c r="AS51" s="231" t="s">
        <v>87</v>
      </c>
      <c r="AT51" s="227"/>
      <c r="AU51" s="249"/>
      <c r="AV51" s="229"/>
      <c r="AW51" s="249"/>
      <c r="AX51" s="230"/>
      <c r="AY51" s="250"/>
      <c r="AZ51" s="595">
        <f t="shared" si="14"/>
        <v>2</v>
      </c>
      <c r="BA51" s="16">
        <f t="shared" si="21"/>
        <v>28</v>
      </c>
      <c r="BB51" s="25" t="str">
        <f t="shared" si="15"/>
        <v/>
      </c>
      <c r="BC51" s="16" t="str">
        <f t="shared" si="22"/>
        <v/>
      </c>
      <c r="BD51" s="25">
        <f t="shared" si="16"/>
        <v>2</v>
      </c>
      <c r="BE51" s="26">
        <f t="shared" si="17"/>
        <v>2</v>
      </c>
      <c r="BF51" s="41" t="s">
        <v>485</v>
      </c>
      <c r="BG51" s="41" t="s">
        <v>623</v>
      </c>
    </row>
    <row r="52" spans="1:59" s="200" customFormat="1" ht="15.75" customHeight="1" thickBot="1" x14ac:dyDescent="0.3">
      <c r="A52" s="257"/>
      <c r="B52" s="85"/>
      <c r="C52" s="258" t="s">
        <v>54</v>
      </c>
      <c r="D52" s="259">
        <f>SUM(D12:D51)</f>
        <v>5</v>
      </c>
      <c r="E52" s="259">
        <f>SUM(E12:E51)</f>
        <v>74</v>
      </c>
      <c r="F52" s="259">
        <f>SUM(F12:F51)</f>
        <v>2</v>
      </c>
      <c r="G52" s="259">
        <f>SUM(G12:G51)</f>
        <v>26</v>
      </c>
      <c r="H52" s="259">
        <f>SUM(H12:H51)</f>
        <v>6</v>
      </c>
      <c r="I52" s="260" t="s">
        <v>17</v>
      </c>
      <c r="J52" s="259">
        <f>SUM(J12:J51)</f>
        <v>4</v>
      </c>
      <c r="K52" s="259">
        <f>SUM(K12:K51)</f>
        <v>60</v>
      </c>
      <c r="L52" s="259">
        <f>SUM(L12:L51)</f>
        <v>5</v>
      </c>
      <c r="M52" s="259">
        <f>SUM(M12:M51)</f>
        <v>66</v>
      </c>
      <c r="N52" s="259">
        <f>SUM(N12:N51)</f>
        <v>12</v>
      </c>
      <c r="O52" s="260" t="s">
        <v>17</v>
      </c>
      <c r="P52" s="259">
        <f>SUM(P12:P51)</f>
        <v>3</v>
      </c>
      <c r="Q52" s="259">
        <f>SUM(Q12:Q51)</f>
        <v>42</v>
      </c>
      <c r="R52" s="259">
        <f>SUM(R12:R51)</f>
        <v>5</v>
      </c>
      <c r="S52" s="259">
        <f>SUM(S12:S51)</f>
        <v>70</v>
      </c>
      <c r="T52" s="259">
        <f>SUM(T12:T51)</f>
        <v>9</v>
      </c>
      <c r="U52" s="260" t="s">
        <v>17</v>
      </c>
      <c r="V52" s="259">
        <f>SUM(V12:V51)</f>
        <v>3</v>
      </c>
      <c r="W52" s="259">
        <f>SUM(W12:W51)</f>
        <v>42</v>
      </c>
      <c r="X52" s="259">
        <f>SUM(X12:X51)</f>
        <v>7</v>
      </c>
      <c r="Y52" s="259">
        <f>SUM(Y12:Y51)</f>
        <v>98</v>
      </c>
      <c r="Z52" s="259">
        <f>SUM(Z12:Z51)</f>
        <v>13</v>
      </c>
      <c r="AA52" s="260" t="s">
        <v>17</v>
      </c>
      <c r="AB52" s="259">
        <f>SUM(AB12:AB51)</f>
        <v>5</v>
      </c>
      <c r="AC52" s="259">
        <f>SUM(AC12:AC51)</f>
        <v>70</v>
      </c>
      <c r="AD52" s="259">
        <f>SUM(AD12:AD51)</f>
        <v>7</v>
      </c>
      <c r="AE52" s="259">
        <f>SUM(AE12:AE51)</f>
        <v>98</v>
      </c>
      <c r="AF52" s="259">
        <f>SUM(AF12:AF51)</f>
        <v>14</v>
      </c>
      <c r="AG52" s="260" t="s">
        <v>17</v>
      </c>
      <c r="AH52" s="259">
        <f>SUM(AH12:AH51)</f>
        <v>9</v>
      </c>
      <c r="AI52" s="259">
        <f>SUM(AI12:AI51)</f>
        <v>126</v>
      </c>
      <c r="AJ52" s="259">
        <f>SUM(AJ12:AJ51)</f>
        <v>6</v>
      </c>
      <c r="AK52" s="259">
        <f>SUM(AK12:AK51)</f>
        <v>84</v>
      </c>
      <c r="AL52" s="259">
        <f>SUM(AL12:AL51)</f>
        <v>16</v>
      </c>
      <c r="AM52" s="260" t="s">
        <v>17</v>
      </c>
      <c r="AN52" s="259">
        <f>SUM(AN12:AN51)</f>
        <v>9</v>
      </c>
      <c r="AO52" s="259">
        <f>SUM(AO12:AO51)</f>
        <v>126</v>
      </c>
      <c r="AP52" s="259">
        <f>SUM(AP12:AP51)</f>
        <v>5</v>
      </c>
      <c r="AQ52" s="259">
        <f>SUM(AQ12:AQ51)</f>
        <v>70</v>
      </c>
      <c r="AR52" s="261">
        <f>SUM(AR12:AR51)</f>
        <v>14</v>
      </c>
      <c r="AS52" s="260" t="s">
        <v>17</v>
      </c>
      <c r="AT52" s="259">
        <f>SUM(AT12:AT51)</f>
        <v>7</v>
      </c>
      <c r="AU52" s="259">
        <f>SUM(AU12:AU51)</f>
        <v>70</v>
      </c>
      <c r="AV52" s="259">
        <f>SUM(AV12:AV51)</f>
        <v>4</v>
      </c>
      <c r="AW52" s="259">
        <f>SUM(AW12:AW51)</f>
        <v>40</v>
      </c>
      <c r="AX52" s="259">
        <f>SUM(AX12:AX51)</f>
        <v>11</v>
      </c>
      <c r="AY52" s="260" t="s">
        <v>17</v>
      </c>
      <c r="AZ52" s="259">
        <f t="shared" ref="AZ52:BE52" si="45">SUM(AZ12:AZ51)</f>
        <v>45</v>
      </c>
      <c r="BA52" s="259">
        <f t="shared" si="45"/>
        <v>610</v>
      </c>
      <c r="BB52" s="259">
        <f t="shared" si="45"/>
        <v>41</v>
      </c>
      <c r="BC52" s="259">
        <f t="shared" si="45"/>
        <v>552</v>
      </c>
      <c r="BD52" s="261">
        <f t="shared" si="45"/>
        <v>95</v>
      </c>
      <c r="BE52" s="259">
        <f t="shared" si="45"/>
        <v>86</v>
      </c>
    </row>
    <row r="53" spans="1:59" s="200" customFormat="1" ht="15.75" customHeight="1" thickBot="1" x14ac:dyDescent="0.3">
      <c r="A53" s="262"/>
      <c r="B53" s="263"/>
      <c r="C53" s="197" t="s">
        <v>44</v>
      </c>
      <c r="D53" s="198">
        <f>D10+D52</f>
        <v>14</v>
      </c>
      <c r="E53" s="198">
        <f>E10+E52</f>
        <v>186</v>
      </c>
      <c r="F53" s="198">
        <f>F10+F52</f>
        <v>27</v>
      </c>
      <c r="G53" s="198">
        <f>G10+G52</f>
        <v>310</v>
      </c>
      <c r="H53" s="198">
        <f>H10+H52</f>
        <v>28</v>
      </c>
      <c r="I53" s="264" t="s">
        <v>17</v>
      </c>
      <c r="J53" s="198">
        <f>J10+J52</f>
        <v>9</v>
      </c>
      <c r="K53" s="198">
        <f>K10+K52</f>
        <v>142</v>
      </c>
      <c r="L53" s="198">
        <f>L10+L52</f>
        <v>19</v>
      </c>
      <c r="M53" s="198">
        <f>M10+M52</f>
        <v>262</v>
      </c>
      <c r="N53" s="198">
        <f>N10+N52</f>
        <v>30</v>
      </c>
      <c r="O53" s="264" t="s">
        <v>17</v>
      </c>
      <c r="P53" s="198">
        <f>P10+P52</f>
        <v>11</v>
      </c>
      <c r="Q53" s="198">
        <f>Q10+Q52</f>
        <v>158</v>
      </c>
      <c r="R53" s="198">
        <f>R10+R52</f>
        <v>17</v>
      </c>
      <c r="S53" s="198">
        <f>S10+S52</f>
        <v>234</v>
      </c>
      <c r="T53" s="198">
        <f>T10+T52</f>
        <v>28</v>
      </c>
      <c r="U53" s="264" t="s">
        <v>17</v>
      </c>
      <c r="V53" s="198">
        <f>V10+V52</f>
        <v>7</v>
      </c>
      <c r="W53" s="198">
        <f>W10+W52</f>
        <v>102</v>
      </c>
      <c r="X53" s="198">
        <f>X10+X52</f>
        <v>22</v>
      </c>
      <c r="Y53" s="198">
        <f>Y10+Y52</f>
        <v>304</v>
      </c>
      <c r="Z53" s="198">
        <f>Z10+Z52</f>
        <v>33</v>
      </c>
      <c r="AA53" s="264" t="s">
        <v>17</v>
      </c>
      <c r="AB53" s="198">
        <f>AB10+AB52</f>
        <v>11</v>
      </c>
      <c r="AC53" s="198">
        <f>AC10+AC52</f>
        <v>150</v>
      </c>
      <c r="AD53" s="198">
        <f>AD10+AD52</f>
        <v>19</v>
      </c>
      <c r="AE53" s="198">
        <f>AE10+AE52</f>
        <v>270</v>
      </c>
      <c r="AF53" s="198">
        <f>AF10+AF52</f>
        <v>31</v>
      </c>
      <c r="AG53" s="264" t="s">
        <v>17</v>
      </c>
      <c r="AH53" s="198">
        <f>AH10+AH52</f>
        <v>13</v>
      </c>
      <c r="AI53" s="198">
        <f>AI10+AI52</f>
        <v>186</v>
      </c>
      <c r="AJ53" s="198">
        <f>AJ10+AJ52</f>
        <v>17</v>
      </c>
      <c r="AK53" s="198">
        <f>AK10+AK52</f>
        <v>234</v>
      </c>
      <c r="AL53" s="198">
        <f>AL10+AL52</f>
        <v>31</v>
      </c>
      <c r="AM53" s="264" t="s">
        <v>17</v>
      </c>
      <c r="AN53" s="198">
        <f>AN10+AN52</f>
        <v>10</v>
      </c>
      <c r="AO53" s="198">
        <f>AO10+AO52</f>
        <v>140</v>
      </c>
      <c r="AP53" s="198">
        <f>AP10+AP52</f>
        <v>16</v>
      </c>
      <c r="AQ53" s="265">
        <f>AQ10+AQ52</f>
        <v>224</v>
      </c>
      <c r="AR53" s="266">
        <f>AR10+AR52</f>
        <v>32</v>
      </c>
      <c r="AS53" s="197" t="s">
        <v>17</v>
      </c>
      <c r="AT53" s="198">
        <f>AT10+AT52</f>
        <v>10</v>
      </c>
      <c r="AU53" s="198">
        <f>AU10+AU52</f>
        <v>104</v>
      </c>
      <c r="AV53" s="198">
        <f>AV10+AV52</f>
        <v>12</v>
      </c>
      <c r="AW53" s="198">
        <f>AW10+AW52</f>
        <v>120</v>
      </c>
      <c r="AX53" s="198">
        <f>AX10+AX52</f>
        <v>27</v>
      </c>
      <c r="AY53" s="264" t="s">
        <v>17</v>
      </c>
      <c r="AZ53" s="267">
        <f t="shared" ref="AZ53:BE53" si="46">AZ10+AZ52</f>
        <v>85</v>
      </c>
      <c r="BA53" s="267">
        <f t="shared" si="46"/>
        <v>1432</v>
      </c>
      <c r="BB53" s="267">
        <f t="shared" si="46"/>
        <v>149</v>
      </c>
      <c r="BC53" s="268">
        <f t="shared" si="46"/>
        <v>1932</v>
      </c>
      <c r="BD53" s="815">
        <f t="shared" si="46"/>
        <v>240</v>
      </c>
      <c r="BE53" s="269">
        <f t="shared" si="46"/>
        <v>234</v>
      </c>
    </row>
    <row r="54" spans="1:59" ht="18.75" customHeight="1" x14ac:dyDescent="0.25">
      <c r="A54" s="270"/>
      <c r="B54" s="271"/>
      <c r="C54" s="272" t="s">
        <v>16</v>
      </c>
      <c r="D54" s="979"/>
      <c r="E54" s="980"/>
      <c r="F54" s="980"/>
      <c r="G54" s="980"/>
      <c r="H54" s="980"/>
      <c r="I54" s="980"/>
      <c r="J54" s="980"/>
      <c r="K54" s="980"/>
      <c r="L54" s="980"/>
      <c r="M54" s="980"/>
      <c r="N54" s="980"/>
      <c r="O54" s="980"/>
      <c r="P54" s="980"/>
      <c r="Q54" s="980"/>
      <c r="R54" s="980"/>
      <c r="S54" s="980"/>
      <c r="T54" s="980"/>
      <c r="U54" s="980"/>
      <c r="V54" s="980"/>
      <c r="W54" s="980"/>
      <c r="X54" s="980"/>
      <c r="Y54" s="980"/>
      <c r="Z54" s="980"/>
      <c r="AA54" s="980"/>
      <c r="AB54" s="979"/>
      <c r="AC54" s="980"/>
      <c r="AD54" s="980"/>
      <c r="AE54" s="980"/>
      <c r="AF54" s="980"/>
      <c r="AG54" s="980"/>
      <c r="AH54" s="980"/>
      <c r="AI54" s="980"/>
      <c r="AJ54" s="980"/>
      <c r="AK54" s="980"/>
      <c r="AL54" s="980"/>
      <c r="AM54" s="980"/>
      <c r="AN54" s="980"/>
      <c r="AO54" s="980"/>
      <c r="AP54" s="980"/>
      <c r="AQ54" s="980"/>
      <c r="AR54" s="980"/>
      <c r="AS54" s="980"/>
      <c r="AT54" s="980"/>
      <c r="AU54" s="980"/>
      <c r="AV54" s="980"/>
      <c r="AW54" s="980"/>
      <c r="AX54" s="980"/>
      <c r="AY54" s="980"/>
      <c r="AZ54" s="981"/>
      <c r="BA54" s="982"/>
      <c r="BB54" s="982"/>
      <c r="BC54" s="982"/>
      <c r="BD54" s="983"/>
      <c r="BE54" s="982"/>
      <c r="BF54" s="273"/>
      <c r="BG54" s="273"/>
    </row>
    <row r="55" spans="1:59" s="1" customFormat="1" ht="15.75" customHeight="1" x14ac:dyDescent="0.2">
      <c r="A55" s="12"/>
      <c r="B55" s="29" t="s">
        <v>15</v>
      </c>
      <c r="C55" s="14" t="s">
        <v>236</v>
      </c>
      <c r="D55" s="15"/>
      <c r="E55" s="16" t="str">
        <f t="shared" ref="E55:E57" si="47">IF(D55*14=0,"",D55*14)</f>
        <v/>
      </c>
      <c r="F55" s="15"/>
      <c r="G55" s="16" t="str">
        <f t="shared" ref="G55:G57" si="48">IF(F55*14=0,"",F55*14)</f>
        <v/>
      </c>
      <c r="H55" s="15"/>
      <c r="I55" s="17"/>
      <c r="J55" s="18"/>
      <c r="K55" s="16" t="str">
        <f t="shared" ref="K55:K57" si="49">IF(J55*14=0,"",J55*14)</f>
        <v/>
      </c>
      <c r="L55" s="19"/>
      <c r="M55" s="16" t="str">
        <f t="shared" ref="M55:M57" si="50">IF(L55*14=0,"",L55*14)</f>
        <v/>
      </c>
      <c r="N55" s="19"/>
      <c r="O55" s="20"/>
      <c r="P55" s="19"/>
      <c r="Q55" s="16" t="str">
        <f t="shared" ref="Q55:Q57" si="51">IF(P55*14=0,"",P55*14)</f>
        <v/>
      </c>
      <c r="R55" s="19"/>
      <c r="S55" s="16" t="str">
        <f t="shared" ref="S55:S57" si="52">IF(R55*14=0,"",R55*14)</f>
        <v/>
      </c>
      <c r="T55" s="19"/>
      <c r="U55" s="21"/>
      <c r="V55" s="18"/>
      <c r="W55" s="16" t="str">
        <f t="shared" ref="W55:W57" si="53">IF(V55*14=0,"",V55*14)</f>
        <v/>
      </c>
      <c r="X55" s="19"/>
      <c r="Y55" s="16" t="str">
        <f t="shared" ref="Y55:Y57" si="54">IF(X55*14=0,"",X55*14)</f>
        <v/>
      </c>
      <c r="Z55" s="19"/>
      <c r="AA55" s="20"/>
      <c r="AB55" s="19"/>
      <c r="AC55" s="16" t="str">
        <f t="shared" ref="AC55:AC57" si="55">IF(AB55*14=0,"",AB55*14)</f>
        <v/>
      </c>
      <c r="AD55" s="19"/>
      <c r="AE55" s="16" t="str">
        <f t="shared" ref="AE55:AE57" si="56">IF(AD55*14=0,"",AD55*14)</f>
        <v/>
      </c>
      <c r="AF55" s="19"/>
      <c r="AG55" s="21"/>
      <c r="AH55" s="18"/>
      <c r="AI55" s="16" t="str">
        <f t="shared" ref="AI55:AI57" si="57">IF(AH55*14=0,"",AH55*14)</f>
        <v/>
      </c>
      <c r="AJ55" s="19"/>
      <c r="AK55" s="16" t="str">
        <f t="shared" ref="AK55:AK57" si="58">IF(AJ55*14=0,"",AJ55*14)</f>
        <v/>
      </c>
      <c r="AL55" s="19"/>
      <c r="AM55" s="20"/>
      <c r="AN55" s="18"/>
      <c r="AO55" s="16" t="str">
        <f t="shared" ref="AO55:AO57" si="59">IF(AN55*14=0,"",AN55*14)</f>
        <v/>
      </c>
      <c r="AP55" s="22"/>
      <c r="AQ55" s="16" t="str">
        <f t="shared" ref="AQ55:AQ57" si="60">IF(AP55*14=0,"",AP55*14)</f>
        <v/>
      </c>
      <c r="AR55" s="22"/>
      <c r="AS55" s="23"/>
      <c r="AT55" s="19"/>
      <c r="AU55" s="16" t="str">
        <f t="shared" ref="AU55:AU57" si="61">IF(AT55*14=0,"",AT55*14)</f>
        <v/>
      </c>
      <c r="AV55" s="19"/>
      <c r="AW55" s="16" t="str">
        <f t="shared" ref="AW55:AW57" si="62">IF(AV55*14=0,"",AV55*14)</f>
        <v/>
      </c>
      <c r="AX55" s="19"/>
      <c r="AY55" s="19" t="s">
        <v>356</v>
      </c>
      <c r="AZ55" s="24" t="str">
        <f t="shared" ref="AZ55:AZ57" si="63">IF(D55+J55+P55+V55+AB55+AH55+AN55+AT55=0,"",D55+J55+P55+V55+AB55+AH55+AN55+AT55)</f>
        <v/>
      </c>
      <c r="BA55" s="104" t="str">
        <f>IF((P55+V55+AB55+AH55+AN55+AT55)*14=0,"",(P55+V55+AB55+AH55+AN55+AT55)*14)</f>
        <v/>
      </c>
      <c r="BB55" s="25" t="str">
        <f t="shared" ref="BB55:BB57" si="64">IF(F55+L55+R55+X55+AD55+AJ55+AP55+AV55=0,"",F55+L55+R55+X55+AD55+AJ55+AP55+AV55)</f>
        <v/>
      </c>
      <c r="BC55" s="16" t="str">
        <f>IF((L55+F55+R55+X55+AD55+AJ55+AP55+AV55)*14=0,"",(L55+F55+R55+X55+AD55+AJ55+AP55+AV55)*14)</f>
        <v/>
      </c>
      <c r="BD55" s="99" t="s">
        <v>17</v>
      </c>
      <c r="BE55" s="119" t="str">
        <f t="shared" ref="BE55:BE57" si="65">IF(D55+F55+L55+J55+P55+R55+V55+X55+AB55+AD55+AH55+AJ55+AN55+AP55+AT55+AV55=0,"",D55+F55+L55+J55+P55+R55+V55+X55+AB55+AD55+AH55+AJ55+AN55+AP55+AT55+AV55)</f>
        <v/>
      </c>
      <c r="BF55" s="274"/>
      <c r="BG55" s="274"/>
    </row>
    <row r="56" spans="1:59" s="1" customFormat="1" ht="15.75" customHeight="1" x14ac:dyDescent="0.2">
      <c r="A56" s="28"/>
      <c r="B56" s="29" t="s">
        <v>15</v>
      </c>
      <c r="C56" s="14" t="s">
        <v>238</v>
      </c>
      <c r="D56" s="15"/>
      <c r="E56" s="16" t="str">
        <f t="shared" si="47"/>
        <v/>
      </c>
      <c r="F56" s="15"/>
      <c r="G56" s="16" t="str">
        <f t="shared" si="48"/>
        <v/>
      </c>
      <c r="H56" s="15"/>
      <c r="I56" s="17"/>
      <c r="J56" s="18"/>
      <c r="K56" s="16" t="str">
        <f t="shared" si="49"/>
        <v/>
      </c>
      <c r="L56" s="19"/>
      <c r="M56" s="16" t="str">
        <f t="shared" si="50"/>
        <v/>
      </c>
      <c r="N56" s="19"/>
      <c r="O56" s="20"/>
      <c r="P56" s="19"/>
      <c r="Q56" s="16" t="str">
        <f t="shared" si="51"/>
        <v/>
      </c>
      <c r="R56" s="19"/>
      <c r="S56" s="16" t="str">
        <f t="shared" si="52"/>
        <v/>
      </c>
      <c r="T56" s="19"/>
      <c r="U56" s="21"/>
      <c r="V56" s="18"/>
      <c r="W56" s="16" t="str">
        <f t="shared" si="53"/>
        <v/>
      </c>
      <c r="X56" s="19"/>
      <c r="Y56" s="16" t="str">
        <f t="shared" si="54"/>
        <v/>
      </c>
      <c r="Z56" s="19"/>
      <c r="AA56" s="20"/>
      <c r="AB56" s="19"/>
      <c r="AC56" s="16" t="str">
        <f t="shared" si="55"/>
        <v/>
      </c>
      <c r="AD56" s="19"/>
      <c r="AE56" s="16" t="str">
        <f t="shared" si="56"/>
        <v/>
      </c>
      <c r="AF56" s="19"/>
      <c r="AG56" s="21"/>
      <c r="AH56" s="18"/>
      <c r="AI56" s="16" t="str">
        <f t="shared" si="57"/>
        <v/>
      </c>
      <c r="AJ56" s="19"/>
      <c r="AK56" s="16" t="str">
        <f t="shared" si="58"/>
        <v/>
      </c>
      <c r="AL56" s="19"/>
      <c r="AM56" s="20"/>
      <c r="AN56" s="18"/>
      <c r="AO56" s="16" t="str">
        <f t="shared" si="59"/>
        <v/>
      </c>
      <c r="AP56" s="22"/>
      <c r="AQ56" s="16" t="str">
        <f t="shared" si="60"/>
        <v/>
      </c>
      <c r="AR56" s="22"/>
      <c r="AS56" s="23"/>
      <c r="AT56" s="19"/>
      <c r="AU56" s="16" t="str">
        <f t="shared" si="61"/>
        <v/>
      </c>
      <c r="AV56" s="19"/>
      <c r="AW56" s="16" t="str">
        <f t="shared" si="62"/>
        <v/>
      </c>
      <c r="AX56" s="19"/>
      <c r="AY56" s="19" t="s">
        <v>356</v>
      </c>
      <c r="AZ56" s="24" t="str">
        <f t="shared" si="63"/>
        <v/>
      </c>
      <c r="BA56" s="104" t="str">
        <f>IF((P56+V56+AB56+AH56+AN56+AT56)*14=0,"",(P56+V56+AB56+AH56+AN56+AT56)*14)</f>
        <v/>
      </c>
      <c r="BB56" s="25" t="str">
        <f t="shared" si="64"/>
        <v/>
      </c>
      <c r="BC56" s="104" t="str">
        <f>IF((L56+F56+R56+X56+AD56+AJ56+AP56+AV56)*14=0,"",(L56+F56+R56+X56+AD56+AJ56+AP56+AV56)*14)</f>
        <v/>
      </c>
      <c r="BD56" s="99" t="s">
        <v>17</v>
      </c>
      <c r="BE56" s="119" t="str">
        <f t="shared" si="65"/>
        <v/>
      </c>
      <c r="BF56" s="274"/>
      <c r="BG56" s="274"/>
    </row>
    <row r="57" spans="1:59" s="1" customFormat="1" ht="15.75" customHeight="1" thickBot="1" x14ac:dyDescent="0.25">
      <c r="A57" s="102"/>
      <c r="B57" s="29" t="s">
        <v>15</v>
      </c>
      <c r="C57" s="14" t="s">
        <v>357</v>
      </c>
      <c r="D57" s="15"/>
      <c r="E57" s="16" t="str">
        <f t="shared" si="47"/>
        <v/>
      </c>
      <c r="F57" s="15"/>
      <c r="G57" s="16" t="str">
        <f t="shared" si="48"/>
        <v/>
      </c>
      <c r="H57" s="15"/>
      <c r="I57" s="17"/>
      <c r="J57" s="18"/>
      <c r="K57" s="16" t="str">
        <f t="shared" si="49"/>
        <v/>
      </c>
      <c r="L57" s="19"/>
      <c r="M57" s="16" t="str">
        <f t="shared" si="50"/>
        <v/>
      </c>
      <c r="N57" s="19"/>
      <c r="O57" s="20"/>
      <c r="P57" s="19"/>
      <c r="Q57" s="16" t="str">
        <f t="shared" si="51"/>
        <v/>
      </c>
      <c r="R57" s="19"/>
      <c r="S57" s="16" t="str">
        <f t="shared" si="52"/>
        <v/>
      </c>
      <c r="T57" s="19"/>
      <c r="U57" s="21"/>
      <c r="V57" s="18"/>
      <c r="W57" s="16" t="str">
        <f t="shared" si="53"/>
        <v/>
      </c>
      <c r="X57" s="19"/>
      <c r="Y57" s="16" t="str">
        <f t="shared" si="54"/>
        <v/>
      </c>
      <c r="Z57" s="19"/>
      <c r="AA57" s="20"/>
      <c r="AB57" s="19"/>
      <c r="AC57" s="16" t="str">
        <f t="shared" si="55"/>
        <v/>
      </c>
      <c r="AD57" s="19"/>
      <c r="AE57" s="16" t="str">
        <f t="shared" si="56"/>
        <v/>
      </c>
      <c r="AF57" s="19"/>
      <c r="AG57" s="21"/>
      <c r="AH57" s="18"/>
      <c r="AI57" s="16" t="str">
        <f t="shared" si="57"/>
        <v/>
      </c>
      <c r="AJ57" s="19"/>
      <c r="AK57" s="16" t="str">
        <f t="shared" si="58"/>
        <v/>
      </c>
      <c r="AL57" s="19"/>
      <c r="AM57" s="20"/>
      <c r="AN57" s="18"/>
      <c r="AO57" s="16" t="str">
        <f t="shared" si="59"/>
        <v/>
      </c>
      <c r="AP57" s="22"/>
      <c r="AQ57" s="16" t="str">
        <f t="shared" si="60"/>
        <v/>
      </c>
      <c r="AR57" s="22"/>
      <c r="AS57" s="23"/>
      <c r="AT57" s="19"/>
      <c r="AU57" s="16" t="str">
        <f t="shared" si="61"/>
        <v/>
      </c>
      <c r="AV57" s="19"/>
      <c r="AW57" s="16" t="str">
        <f t="shared" si="62"/>
        <v/>
      </c>
      <c r="AX57" s="19"/>
      <c r="AY57" s="19" t="s">
        <v>356</v>
      </c>
      <c r="AZ57" s="24" t="str">
        <f t="shared" si="63"/>
        <v/>
      </c>
      <c r="BA57" s="104" t="str">
        <f>IF((P57+V57+AB57+AH57+AN57+AT57)*14=0,"",(P57+V57+AB57+AH57+AN57+AT57)*14)</f>
        <v/>
      </c>
      <c r="BB57" s="25" t="str">
        <f t="shared" si="64"/>
        <v/>
      </c>
      <c r="BC57" s="16" t="str">
        <f>IF((L57+F57+R57+X57+AD57+AJ57+AP57+AV57)*14=0,"",(L57+F57+R57+X57+AD57+AJ57+AP57+AV57)*14)</f>
        <v/>
      </c>
      <c r="BD57" s="99" t="s">
        <v>17</v>
      </c>
      <c r="BE57" s="119" t="str">
        <f t="shared" si="65"/>
        <v/>
      </c>
      <c r="BF57" s="274"/>
      <c r="BG57" s="274"/>
    </row>
    <row r="58" spans="1:59" ht="15.75" customHeight="1" thickBot="1" x14ac:dyDescent="0.3">
      <c r="A58" s="275"/>
      <c r="B58" s="276"/>
      <c r="C58" s="277" t="s">
        <v>18</v>
      </c>
      <c r="D58" s="278">
        <f>SUM(D55:D57)</f>
        <v>0</v>
      </c>
      <c r="E58" s="279">
        <f t="shared" ref="E58:G58" si="66">SUM(E55:E57)</f>
        <v>0</v>
      </c>
      <c r="F58" s="280">
        <f t="shared" si="66"/>
        <v>0</v>
      </c>
      <c r="G58" s="279">
        <f t="shared" si="66"/>
        <v>0</v>
      </c>
      <c r="H58" s="281" t="s">
        <v>17</v>
      </c>
      <c r="I58" s="282" t="s">
        <v>17</v>
      </c>
      <c r="J58" s="283">
        <f t="shared" ref="J58:M58" si="67">SUM(J55:J57)</f>
        <v>0</v>
      </c>
      <c r="K58" s="279">
        <f t="shared" si="67"/>
        <v>0</v>
      </c>
      <c r="L58" s="280">
        <f t="shared" si="67"/>
        <v>0</v>
      </c>
      <c r="M58" s="279">
        <f t="shared" si="67"/>
        <v>0</v>
      </c>
      <c r="N58" s="281" t="s">
        <v>17</v>
      </c>
      <c r="O58" s="282" t="s">
        <v>17</v>
      </c>
      <c r="P58" s="278">
        <f t="shared" ref="P58:S58" si="68">SUM(P55:P57)</f>
        <v>0</v>
      </c>
      <c r="Q58" s="279">
        <f t="shared" si="68"/>
        <v>0</v>
      </c>
      <c r="R58" s="280">
        <f t="shared" si="68"/>
        <v>0</v>
      </c>
      <c r="S58" s="279">
        <f t="shared" si="68"/>
        <v>0</v>
      </c>
      <c r="T58" s="284" t="s">
        <v>17</v>
      </c>
      <c r="U58" s="282" t="s">
        <v>17</v>
      </c>
      <c r="V58" s="283">
        <f t="shared" ref="V58:Y58" si="69">SUM(V55:V57)</f>
        <v>0</v>
      </c>
      <c r="W58" s="279">
        <f t="shared" si="69"/>
        <v>0</v>
      </c>
      <c r="X58" s="280">
        <f t="shared" si="69"/>
        <v>0</v>
      </c>
      <c r="Y58" s="279">
        <f t="shared" si="69"/>
        <v>0</v>
      </c>
      <c r="Z58" s="281" t="s">
        <v>17</v>
      </c>
      <c r="AA58" s="282" t="s">
        <v>17</v>
      </c>
      <c r="AB58" s="278">
        <f t="shared" ref="AB58:AE58" si="70">SUM(AB55:AB57)</f>
        <v>0</v>
      </c>
      <c r="AC58" s="279">
        <f t="shared" si="70"/>
        <v>0</v>
      </c>
      <c r="AD58" s="280">
        <f t="shared" si="70"/>
        <v>0</v>
      </c>
      <c r="AE58" s="279">
        <f t="shared" si="70"/>
        <v>0</v>
      </c>
      <c r="AF58" s="281" t="s">
        <v>17</v>
      </c>
      <c r="AG58" s="282" t="s">
        <v>17</v>
      </c>
      <c r="AH58" s="283">
        <f t="shared" ref="AH58:AK58" si="71">SUM(AH55:AH57)</f>
        <v>0</v>
      </c>
      <c r="AI58" s="279">
        <f t="shared" si="71"/>
        <v>0</v>
      </c>
      <c r="AJ58" s="280">
        <f t="shared" si="71"/>
        <v>0</v>
      </c>
      <c r="AK58" s="279">
        <f t="shared" si="71"/>
        <v>0</v>
      </c>
      <c r="AL58" s="281" t="s">
        <v>17</v>
      </c>
      <c r="AM58" s="282" t="s">
        <v>17</v>
      </c>
      <c r="AN58" s="278">
        <f t="shared" ref="AN58:AQ58" si="72">SUM(AN55:AN57)</f>
        <v>0</v>
      </c>
      <c r="AO58" s="279">
        <f t="shared" si="72"/>
        <v>0</v>
      </c>
      <c r="AP58" s="280">
        <f t="shared" si="72"/>
        <v>0</v>
      </c>
      <c r="AQ58" s="279">
        <f t="shared" si="72"/>
        <v>0</v>
      </c>
      <c r="AR58" s="284" t="s">
        <v>17</v>
      </c>
      <c r="AS58" s="282" t="s">
        <v>17</v>
      </c>
      <c r="AT58" s="283">
        <f t="shared" ref="AT58:AW58" si="73">SUM(AT55:AT57)</f>
        <v>0</v>
      </c>
      <c r="AU58" s="279">
        <f t="shared" si="73"/>
        <v>0</v>
      </c>
      <c r="AV58" s="280">
        <f t="shared" si="73"/>
        <v>0</v>
      </c>
      <c r="AW58" s="279">
        <f t="shared" si="73"/>
        <v>0</v>
      </c>
      <c r="AX58" s="281" t="s">
        <v>17</v>
      </c>
      <c r="AY58" s="282" t="s">
        <v>17</v>
      </c>
      <c r="AZ58" s="285" t="str">
        <f>IF(D58+J58+P58+V58=0,"",D58+J58+P58+V58)</f>
        <v/>
      </c>
      <c r="BA58" s="286" t="str">
        <f>IF((P58+V58+AB58+AH58+AN58+AT58)*14=0,"",(P58+V58+AB58+AH58+AN58+AT58)*14)</f>
        <v/>
      </c>
      <c r="BB58" s="287" t="str">
        <f>IF(F58+L58+R58+X58=0,"",F58+L58+R58+X58)</f>
        <v/>
      </c>
      <c r="BC58" s="286" t="str">
        <f>IF((L58+F58+R58+X58+AD58+AJ58+AP58+AV58)*14=0,"",(L58+F58+R58+X58+AD58+AJ58+AP58+AV58)*14)</f>
        <v/>
      </c>
      <c r="BD58" s="281" t="s">
        <v>17</v>
      </c>
      <c r="BE58" s="288" t="s">
        <v>43</v>
      </c>
    </row>
    <row r="59" spans="1:59" ht="15.75" customHeight="1" thickBot="1" x14ac:dyDescent="0.3">
      <c r="A59" s="289"/>
      <c r="B59" s="290"/>
      <c r="C59" s="291" t="s">
        <v>45</v>
      </c>
      <c r="D59" s="292">
        <f>D53+D58</f>
        <v>14</v>
      </c>
      <c r="E59" s="293">
        <f t="shared" ref="E59:G59" si="74">E53+E58</f>
        <v>186</v>
      </c>
      <c r="F59" s="294">
        <f t="shared" si="74"/>
        <v>27</v>
      </c>
      <c r="G59" s="293">
        <f t="shared" si="74"/>
        <v>310</v>
      </c>
      <c r="H59" s="295" t="s">
        <v>17</v>
      </c>
      <c r="I59" s="296" t="s">
        <v>17</v>
      </c>
      <c r="J59" s="297">
        <f t="shared" ref="J59:M59" si="75">J53+J58</f>
        <v>9</v>
      </c>
      <c r="K59" s="293">
        <f t="shared" si="75"/>
        <v>142</v>
      </c>
      <c r="L59" s="294">
        <f t="shared" si="75"/>
        <v>19</v>
      </c>
      <c r="M59" s="293">
        <f t="shared" si="75"/>
        <v>262</v>
      </c>
      <c r="N59" s="295" t="s">
        <v>17</v>
      </c>
      <c r="O59" s="296" t="s">
        <v>17</v>
      </c>
      <c r="P59" s="292">
        <f t="shared" ref="P59:S59" si="76">P53+P58</f>
        <v>11</v>
      </c>
      <c r="Q59" s="293">
        <f t="shared" si="76"/>
        <v>158</v>
      </c>
      <c r="R59" s="294">
        <f t="shared" si="76"/>
        <v>17</v>
      </c>
      <c r="S59" s="293">
        <f t="shared" si="76"/>
        <v>234</v>
      </c>
      <c r="T59" s="298" t="s">
        <v>17</v>
      </c>
      <c r="U59" s="296" t="s">
        <v>17</v>
      </c>
      <c r="V59" s="297">
        <f t="shared" ref="V59:Y59" si="77">V53+V58</f>
        <v>7</v>
      </c>
      <c r="W59" s="293">
        <f t="shared" si="77"/>
        <v>102</v>
      </c>
      <c r="X59" s="294">
        <f t="shared" si="77"/>
        <v>22</v>
      </c>
      <c r="Y59" s="293">
        <f t="shared" si="77"/>
        <v>304</v>
      </c>
      <c r="Z59" s="295" t="s">
        <v>17</v>
      </c>
      <c r="AA59" s="296" t="s">
        <v>17</v>
      </c>
      <c r="AB59" s="292">
        <f t="shared" ref="AB59:AE59" si="78">AB53+AB58</f>
        <v>11</v>
      </c>
      <c r="AC59" s="293">
        <f t="shared" si="78"/>
        <v>150</v>
      </c>
      <c r="AD59" s="294">
        <f t="shared" si="78"/>
        <v>19</v>
      </c>
      <c r="AE59" s="293">
        <f t="shared" si="78"/>
        <v>270</v>
      </c>
      <c r="AF59" s="295" t="s">
        <v>17</v>
      </c>
      <c r="AG59" s="296" t="s">
        <v>17</v>
      </c>
      <c r="AH59" s="297">
        <f t="shared" ref="AH59:AK59" si="79">AH53+AH58</f>
        <v>13</v>
      </c>
      <c r="AI59" s="293">
        <f t="shared" si="79"/>
        <v>186</v>
      </c>
      <c r="AJ59" s="294">
        <f t="shared" si="79"/>
        <v>17</v>
      </c>
      <c r="AK59" s="293">
        <f t="shared" si="79"/>
        <v>234</v>
      </c>
      <c r="AL59" s="295" t="s">
        <v>17</v>
      </c>
      <c r="AM59" s="296" t="s">
        <v>17</v>
      </c>
      <c r="AN59" s="292">
        <f t="shared" ref="AN59:AQ59" si="80">AN53+AN58</f>
        <v>10</v>
      </c>
      <c r="AO59" s="293">
        <f t="shared" si="80"/>
        <v>140</v>
      </c>
      <c r="AP59" s="294">
        <f t="shared" si="80"/>
        <v>16</v>
      </c>
      <c r="AQ59" s="293">
        <f t="shared" si="80"/>
        <v>224</v>
      </c>
      <c r="AR59" s="298" t="s">
        <v>17</v>
      </c>
      <c r="AS59" s="296" t="s">
        <v>17</v>
      </c>
      <c r="AT59" s="297">
        <f t="shared" ref="AT59:AW59" si="81">AT53+AT58</f>
        <v>10</v>
      </c>
      <c r="AU59" s="293">
        <f t="shared" si="81"/>
        <v>104</v>
      </c>
      <c r="AV59" s="294">
        <f t="shared" si="81"/>
        <v>12</v>
      </c>
      <c r="AW59" s="293">
        <f t="shared" si="81"/>
        <v>120</v>
      </c>
      <c r="AX59" s="295" t="s">
        <v>17</v>
      </c>
      <c r="AY59" s="296" t="s">
        <v>17</v>
      </c>
      <c r="AZ59" s="299">
        <f>IF(D59+J59+P59+V59+AB59+AN59+AT59+AH59=0,"",D59+J59+P59+V59+AB59+AN59+AT59+AH59)</f>
        <v>85</v>
      </c>
      <c r="BA59" s="299">
        <v>1404</v>
      </c>
      <c r="BB59" s="299">
        <f>IF(F59+L59+R59+X59+AD59+AP59+AV59+AJ59=0,"",F59+L59+R59+X59+AD59+AP59+AV59+AJ59)</f>
        <v>149</v>
      </c>
      <c r="BC59" s="299">
        <v>1838</v>
      </c>
      <c r="BD59" s="295" t="s">
        <v>17</v>
      </c>
      <c r="BE59" s="300" t="s">
        <v>43</v>
      </c>
    </row>
    <row r="60" spans="1:59" ht="15.75" customHeight="1" thickTop="1" x14ac:dyDescent="0.25">
      <c r="A60" s="301"/>
      <c r="B60" s="302"/>
      <c r="C60" s="303"/>
      <c r="D60" s="979"/>
      <c r="E60" s="980"/>
      <c r="F60" s="980"/>
      <c r="G60" s="980"/>
      <c r="H60" s="980"/>
      <c r="I60" s="980"/>
      <c r="J60" s="980"/>
      <c r="K60" s="980"/>
      <c r="L60" s="980"/>
      <c r="M60" s="980"/>
      <c r="N60" s="980"/>
      <c r="O60" s="980"/>
      <c r="P60" s="980"/>
      <c r="Q60" s="980"/>
      <c r="R60" s="980"/>
      <c r="S60" s="980"/>
      <c r="T60" s="980"/>
      <c r="U60" s="980"/>
      <c r="V60" s="980"/>
      <c r="W60" s="980"/>
      <c r="X60" s="980"/>
      <c r="Y60" s="980"/>
      <c r="Z60" s="980"/>
      <c r="AA60" s="980"/>
      <c r="AB60" s="979"/>
      <c r="AC60" s="980"/>
      <c r="AD60" s="980"/>
      <c r="AE60" s="980"/>
      <c r="AF60" s="980"/>
      <c r="AG60" s="980"/>
      <c r="AH60" s="980"/>
      <c r="AI60" s="980"/>
      <c r="AJ60" s="980"/>
      <c r="AK60" s="980"/>
      <c r="AL60" s="980"/>
      <c r="AM60" s="980"/>
      <c r="AN60" s="980"/>
      <c r="AO60" s="980"/>
      <c r="AP60" s="980"/>
      <c r="AQ60" s="980"/>
      <c r="AR60" s="980"/>
      <c r="AS60" s="980"/>
      <c r="AT60" s="980"/>
      <c r="AU60" s="980"/>
      <c r="AV60" s="980"/>
      <c r="AW60" s="980"/>
      <c r="AX60" s="980"/>
      <c r="AY60" s="980"/>
      <c r="AZ60" s="981"/>
      <c r="BA60" s="982"/>
      <c r="BB60" s="982"/>
      <c r="BC60" s="982"/>
      <c r="BD60" s="982"/>
      <c r="BE60" s="982"/>
      <c r="BF60" s="273"/>
      <c r="BG60" s="273"/>
    </row>
    <row r="61" spans="1:59" s="315" customFormat="1" ht="15.75" customHeight="1" x14ac:dyDescent="0.2">
      <c r="A61" s="304" t="s">
        <v>241</v>
      </c>
      <c r="B61" s="140" t="s">
        <v>15</v>
      </c>
      <c r="C61" s="305" t="s">
        <v>20</v>
      </c>
      <c r="D61" s="306"/>
      <c r="E61" s="134"/>
      <c r="F61" s="134"/>
      <c r="G61" s="134"/>
      <c r="H61" s="307"/>
      <c r="I61" s="308"/>
      <c r="J61" s="309"/>
      <c r="K61" s="134"/>
      <c r="L61" s="134"/>
      <c r="M61" s="134">
        <v>160</v>
      </c>
      <c r="N61" s="307">
        <v>0</v>
      </c>
      <c r="O61" s="308" t="s">
        <v>170</v>
      </c>
      <c r="P61" s="135"/>
      <c r="Q61" s="134"/>
      <c r="R61" s="134"/>
      <c r="S61" s="134"/>
      <c r="T61" s="307"/>
      <c r="U61" s="307"/>
      <c r="V61" s="307"/>
      <c r="W61" s="134"/>
      <c r="X61" s="134"/>
      <c r="Y61" s="134"/>
      <c r="Z61" s="307"/>
      <c r="AA61" s="308"/>
      <c r="AB61" s="309"/>
      <c r="AC61" s="134"/>
      <c r="AD61" s="134"/>
      <c r="AE61" s="134"/>
      <c r="AF61" s="307"/>
      <c r="AG61" s="307"/>
      <c r="AH61" s="307"/>
      <c r="AI61" s="134"/>
      <c r="AJ61" s="134"/>
      <c r="AK61" s="143"/>
      <c r="AL61" s="144"/>
      <c r="AM61" s="310"/>
      <c r="AN61" s="309"/>
      <c r="AO61" s="134"/>
      <c r="AP61" s="134"/>
      <c r="AQ61" s="134"/>
      <c r="AR61" s="307"/>
      <c r="AS61" s="308"/>
      <c r="AT61" s="309"/>
      <c r="AU61" s="134"/>
      <c r="AV61" s="134"/>
      <c r="AW61" s="98"/>
      <c r="AX61" s="36"/>
      <c r="AY61" s="311"/>
      <c r="AZ61" s="312"/>
      <c r="BA61" s="313"/>
      <c r="BB61" s="313"/>
      <c r="BC61" s="313"/>
      <c r="BD61" s="313"/>
      <c r="BE61" s="313"/>
      <c r="BF61" s="314"/>
      <c r="BG61" s="314"/>
    </row>
    <row r="62" spans="1:59" s="315" customFormat="1" ht="15.75" customHeight="1" x14ac:dyDescent="0.2">
      <c r="A62" s="316" t="s">
        <v>895</v>
      </c>
      <c r="B62" s="317" t="s">
        <v>15</v>
      </c>
      <c r="C62" s="318" t="s">
        <v>21</v>
      </c>
      <c r="D62" s="319"/>
      <c r="E62" s="134"/>
      <c r="F62" s="134"/>
      <c r="G62" s="134"/>
      <c r="H62" s="307"/>
      <c r="I62" s="320"/>
      <c r="J62" s="309"/>
      <c r="K62" s="134"/>
      <c r="L62" s="134"/>
      <c r="M62" s="134"/>
      <c r="N62" s="307"/>
      <c r="O62" s="320"/>
      <c r="P62" s="135"/>
      <c r="Q62" s="134"/>
      <c r="R62" s="134"/>
      <c r="S62" s="134"/>
      <c r="T62" s="307"/>
      <c r="U62" s="307"/>
      <c r="V62" s="307"/>
      <c r="W62" s="134"/>
      <c r="X62" s="134"/>
      <c r="Y62" s="134">
        <v>160</v>
      </c>
      <c r="Z62" s="307">
        <v>0</v>
      </c>
      <c r="AA62" s="320" t="s">
        <v>170</v>
      </c>
      <c r="AB62" s="309"/>
      <c r="AC62" s="134"/>
      <c r="AD62" s="134"/>
      <c r="AE62" s="134"/>
      <c r="AF62" s="307"/>
      <c r="AG62" s="307"/>
      <c r="AH62" s="307"/>
      <c r="AI62" s="134"/>
      <c r="AJ62" s="134"/>
      <c r="AK62" s="143"/>
      <c r="AL62" s="144"/>
      <c r="AM62" s="321"/>
      <c r="AN62" s="309"/>
      <c r="AO62" s="134"/>
      <c r="AP62" s="134"/>
      <c r="AQ62" s="134"/>
      <c r="AR62" s="307"/>
      <c r="AS62" s="320"/>
      <c r="AT62" s="309"/>
      <c r="AU62" s="134"/>
      <c r="AV62" s="134"/>
      <c r="AW62" s="98"/>
      <c r="AX62" s="36"/>
      <c r="AY62" s="311"/>
      <c r="AZ62" s="312"/>
      <c r="BA62" s="313"/>
      <c r="BB62" s="313"/>
      <c r="BC62" s="313"/>
      <c r="BD62" s="313"/>
      <c r="BE62" s="313"/>
      <c r="BF62" s="314"/>
      <c r="BG62" s="314"/>
    </row>
    <row r="63" spans="1:59" s="315" customFormat="1" ht="15.75" customHeight="1" x14ac:dyDescent="0.2">
      <c r="A63" s="316" t="s">
        <v>896</v>
      </c>
      <c r="B63" s="317"/>
      <c r="C63" s="318" t="s">
        <v>33</v>
      </c>
      <c r="D63" s="319"/>
      <c r="E63" s="134"/>
      <c r="F63" s="134"/>
      <c r="G63" s="134"/>
      <c r="H63" s="307"/>
      <c r="I63" s="320"/>
      <c r="J63" s="309"/>
      <c r="K63" s="134"/>
      <c r="L63" s="134"/>
      <c r="M63" s="134"/>
      <c r="N63" s="307"/>
      <c r="O63" s="320"/>
      <c r="P63" s="135"/>
      <c r="Q63" s="134"/>
      <c r="R63" s="134"/>
      <c r="S63" s="134"/>
      <c r="T63" s="307"/>
      <c r="U63" s="307"/>
      <c r="V63" s="307"/>
      <c r="W63" s="134"/>
      <c r="X63" s="134"/>
      <c r="Y63" s="134"/>
      <c r="Z63" s="307"/>
      <c r="AA63" s="320"/>
      <c r="AB63" s="309"/>
      <c r="AC63" s="134"/>
      <c r="AD63" s="134"/>
      <c r="AE63" s="134"/>
      <c r="AF63" s="307"/>
      <c r="AG63" s="307"/>
      <c r="AH63" s="307"/>
      <c r="AI63" s="134"/>
      <c r="AJ63" s="134"/>
      <c r="AK63" s="143">
        <v>160</v>
      </c>
      <c r="AL63" s="144">
        <v>0</v>
      </c>
      <c r="AM63" s="321" t="s">
        <v>170</v>
      </c>
      <c r="AN63" s="309"/>
      <c r="AO63" s="134"/>
      <c r="AP63" s="134"/>
      <c r="AQ63" s="134"/>
      <c r="AR63" s="307"/>
      <c r="AS63" s="320"/>
      <c r="AT63" s="309"/>
      <c r="AU63" s="134"/>
      <c r="AV63" s="134"/>
      <c r="AW63" s="98"/>
      <c r="AX63" s="36"/>
      <c r="AY63" s="311"/>
      <c r="AZ63" s="312"/>
      <c r="BA63" s="313"/>
      <c r="BB63" s="313"/>
      <c r="BC63" s="313"/>
      <c r="BD63" s="313"/>
      <c r="BE63" s="313"/>
      <c r="BF63" s="314"/>
      <c r="BG63" s="314"/>
    </row>
    <row r="64" spans="1:59" s="315" customFormat="1" ht="15.75" customHeight="1" thickBot="1" x14ac:dyDescent="0.25">
      <c r="A64" s="316" t="s">
        <v>897</v>
      </c>
      <c r="B64" s="317" t="s">
        <v>15</v>
      </c>
      <c r="C64" s="322" t="s">
        <v>245</v>
      </c>
      <c r="D64" s="323"/>
      <c r="E64" s="324"/>
      <c r="F64" s="324"/>
      <c r="G64" s="324"/>
      <c r="H64" s="325"/>
      <c r="I64" s="326"/>
      <c r="J64" s="327"/>
      <c r="K64" s="324"/>
      <c r="L64" s="324"/>
      <c r="M64" s="324"/>
      <c r="N64" s="325"/>
      <c r="O64" s="326"/>
      <c r="P64" s="328"/>
      <c r="Q64" s="324"/>
      <c r="R64" s="324"/>
      <c r="S64" s="324"/>
      <c r="T64" s="325"/>
      <c r="U64" s="325"/>
      <c r="V64" s="325"/>
      <c r="W64" s="324"/>
      <c r="X64" s="324"/>
      <c r="Y64" s="324"/>
      <c r="Z64" s="325"/>
      <c r="AA64" s="326"/>
      <c r="AB64" s="327"/>
      <c r="AC64" s="324"/>
      <c r="AD64" s="324"/>
      <c r="AE64" s="324"/>
      <c r="AF64" s="325"/>
      <c r="AG64" s="325"/>
      <c r="AH64" s="325"/>
      <c r="AI64" s="324"/>
      <c r="AJ64" s="324"/>
      <c r="AK64" s="324"/>
      <c r="AL64" s="325"/>
      <c r="AM64" s="329"/>
      <c r="AN64" s="327"/>
      <c r="AO64" s="324"/>
      <c r="AP64" s="324"/>
      <c r="AQ64" s="324"/>
      <c r="AR64" s="325"/>
      <c r="AS64" s="326"/>
      <c r="AT64" s="327"/>
      <c r="AU64" s="324"/>
      <c r="AV64" s="324"/>
      <c r="AW64" s="330">
        <v>80</v>
      </c>
      <c r="AX64" s="331">
        <v>0</v>
      </c>
      <c r="AY64" s="332" t="s">
        <v>170</v>
      </c>
      <c r="AZ64" s="312"/>
      <c r="BA64" s="313"/>
      <c r="BB64" s="313"/>
      <c r="BC64" s="313"/>
      <c r="BD64" s="313"/>
      <c r="BE64" s="313"/>
      <c r="BF64" s="314"/>
      <c r="BG64" s="314"/>
    </row>
    <row r="65" spans="1:57" s="315" customFormat="1" ht="9.9499999999999993" customHeight="1" thickTop="1" x14ac:dyDescent="0.2">
      <c r="A65" s="984"/>
      <c r="B65" s="985"/>
      <c r="C65" s="985"/>
      <c r="D65" s="985"/>
      <c r="E65" s="985"/>
      <c r="F65" s="985"/>
      <c r="G65" s="985"/>
      <c r="H65" s="985"/>
      <c r="I65" s="985"/>
      <c r="J65" s="985"/>
      <c r="K65" s="985"/>
      <c r="L65" s="985"/>
      <c r="M65" s="985"/>
      <c r="N65" s="985"/>
      <c r="O65" s="985"/>
      <c r="P65" s="985"/>
      <c r="Q65" s="985"/>
      <c r="R65" s="985"/>
      <c r="S65" s="985"/>
      <c r="T65" s="985"/>
      <c r="U65" s="985"/>
      <c r="V65" s="985"/>
      <c r="W65" s="985"/>
      <c r="X65" s="985"/>
      <c r="Y65" s="985"/>
      <c r="Z65" s="985"/>
      <c r="AA65" s="985"/>
      <c r="AB65" s="333"/>
      <c r="AC65" s="333"/>
      <c r="AD65" s="333"/>
      <c r="AE65" s="333"/>
      <c r="AF65" s="333"/>
      <c r="AG65" s="333"/>
      <c r="AH65" s="333"/>
      <c r="AI65" s="333"/>
      <c r="AJ65" s="333"/>
      <c r="AK65" s="333"/>
      <c r="AL65" s="333"/>
      <c r="AM65" s="333"/>
      <c r="AN65" s="333"/>
      <c r="AO65" s="333"/>
      <c r="AP65" s="333"/>
      <c r="AQ65" s="333"/>
      <c r="AR65" s="333"/>
      <c r="AS65" s="333"/>
      <c r="AT65" s="333"/>
      <c r="AU65" s="333"/>
      <c r="AV65" s="333"/>
      <c r="AW65" s="334"/>
      <c r="AX65" s="334"/>
      <c r="AY65" s="334"/>
      <c r="AZ65" s="335"/>
      <c r="BA65" s="336"/>
      <c r="BB65" s="336"/>
      <c r="BC65" s="336"/>
      <c r="BD65" s="336"/>
      <c r="BE65" s="337"/>
    </row>
    <row r="66" spans="1:57" s="315" customFormat="1" ht="15.75" customHeight="1" x14ac:dyDescent="0.2">
      <c r="A66" s="986" t="s">
        <v>22</v>
      </c>
      <c r="B66" s="987"/>
      <c r="C66" s="987"/>
      <c r="D66" s="987"/>
      <c r="E66" s="987"/>
      <c r="F66" s="987"/>
      <c r="G66" s="987"/>
      <c r="H66" s="987"/>
      <c r="I66" s="987"/>
      <c r="J66" s="987"/>
      <c r="K66" s="987"/>
      <c r="L66" s="987"/>
      <c r="M66" s="987"/>
      <c r="N66" s="987"/>
      <c r="O66" s="987"/>
      <c r="P66" s="987"/>
      <c r="Q66" s="987"/>
      <c r="R66" s="987"/>
      <c r="S66" s="987"/>
      <c r="T66" s="987"/>
      <c r="U66" s="987"/>
      <c r="V66" s="987"/>
      <c r="W66" s="987"/>
      <c r="X66" s="987"/>
      <c r="Y66" s="987"/>
      <c r="Z66" s="987"/>
      <c r="AA66" s="987"/>
      <c r="AB66" s="338"/>
      <c r="AC66" s="338"/>
      <c r="AD66" s="338"/>
      <c r="AE66" s="338"/>
      <c r="AF66" s="338"/>
      <c r="AG66" s="338"/>
      <c r="AH66" s="338"/>
      <c r="AI66" s="338"/>
      <c r="AJ66" s="338"/>
      <c r="AK66" s="338"/>
      <c r="AL66" s="338"/>
      <c r="AM66" s="338"/>
      <c r="AN66" s="338"/>
      <c r="AO66" s="338"/>
      <c r="AP66" s="338"/>
      <c r="AQ66" s="338"/>
      <c r="AR66" s="338"/>
      <c r="AS66" s="338"/>
      <c r="AT66" s="338"/>
      <c r="AU66" s="338"/>
      <c r="AV66" s="338"/>
      <c r="AW66" s="338"/>
      <c r="AX66" s="338"/>
      <c r="AY66" s="338"/>
      <c r="AZ66" s="335"/>
      <c r="BA66" s="336"/>
      <c r="BB66" s="336"/>
      <c r="BC66" s="336"/>
      <c r="BD66" s="336"/>
      <c r="BE66" s="337"/>
    </row>
    <row r="67" spans="1:57" s="315" customFormat="1" ht="15.75" customHeight="1" x14ac:dyDescent="0.25">
      <c r="A67" s="339"/>
      <c r="B67" s="133"/>
      <c r="C67" s="340" t="s">
        <v>23</v>
      </c>
      <c r="D67" s="156"/>
      <c r="E67" s="157"/>
      <c r="F67" s="157"/>
      <c r="G67" s="157"/>
      <c r="H67" s="25"/>
      <c r="I67" s="158" t="str">
        <f>IF(COUNTIF(I12:I64,"A")=0,"",COUNTIF(I12:I64,"A"))</f>
        <v/>
      </c>
      <c r="J67" s="156"/>
      <c r="K67" s="157"/>
      <c r="L67" s="157"/>
      <c r="M67" s="157"/>
      <c r="N67" s="25"/>
      <c r="O67" s="158">
        <f>IF(COUNTIF(O12:O64,"A")=0,"",COUNTIF(O12:O64,"A"))</f>
        <v>1</v>
      </c>
      <c r="P67" s="156"/>
      <c r="Q67" s="157"/>
      <c r="R67" s="157"/>
      <c r="S67" s="157"/>
      <c r="T67" s="25"/>
      <c r="U67" s="158" t="str">
        <f>IF(COUNTIF(U12:U64,"A")=0,"",COUNTIF(U12:U64,"A"))</f>
        <v/>
      </c>
      <c r="V67" s="156"/>
      <c r="W67" s="157"/>
      <c r="X67" s="157"/>
      <c r="Y67" s="157"/>
      <c r="Z67" s="25"/>
      <c r="AA67" s="158">
        <f>IF(COUNTIF(AA12:AA64,"A")=0,"",COUNTIF(AA12:AA64,"A"))</f>
        <v>1</v>
      </c>
      <c r="AB67" s="156"/>
      <c r="AC67" s="157"/>
      <c r="AD67" s="157"/>
      <c r="AE67" s="157"/>
      <c r="AF67" s="25"/>
      <c r="AG67" s="158" t="str">
        <f>IF(COUNTIF(AG12:AG64,"A")=0,"",COUNTIF(AG12:AG64,"A"))</f>
        <v/>
      </c>
      <c r="AH67" s="156"/>
      <c r="AI67" s="157"/>
      <c r="AJ67" s="157"/>
      <c r="AK67" s="157"/>
      <c r="AL67" s="25"/>
      <c r="AM67" s="158">
        <f>IF(COUNTIF(AM12:AM64,"A")=0,"",COUNTIF(AM12:AM64,"A"))</f>
        <v>1</v>
      </c>
      <c r="AN67" s="156"/>
      <c r="AO67" s="157"/>
      <c r="AP67" s="157"/>
      <c r="AQ67" s="157"/>
      <c r="AR67" s="25"/>
      <c r="AS67" s="158" t="str">
        <f>IF(COUNTIF(AS12:AS64,"A")=0,"",COUNTIF(AS12:AS64,"A"))</f>
        <v/>
      </c>
      <c r="AT67" s="156"/>
      <c r="AU67" s="157"/>
      <c r="AV67" s="157"/>
      <c r="AW67" s="157"/>
      <c r="AX67" s="25"/>
      <c r="AY67" s="158">
        <f>IF(COUNTIF(AY12:AY64,"A")=0,"",COUNTIF(AY12:AY64,"A"))</f>
        <v>1</v>
      </c>
      <c r="AZ67" s="159"/>
      <c r="BA67" s="157"/>
      <c r="BB67" s="157"/>
      <c r="BC67" s="157"/>
      <c r="BD67" s="25"/>
      <c r="BE67" s="188">
        <f t="shared" ref="BE67:BE79" si="82">IF(SUM(I67:AY67)=0,"",SUM(I67:AY67))</f>
        <v>4</v>
      </c>
    </row>
    <row r="68" spans="1:57" s="315" customFormat="1" ht="15.75" customHeight="1" x14ac:dyDescent="0.25">
      <c r="A68" s="339"/>
      <c r="B68" s="133"/>
      <c r="C68" s="340" t="s">
        <v>24</v>
      </c>
      <c r="D68" s="156"/>
      <c r="E68" s="157"/>
      <c r="F68" s="157"/>
      <c r="G68" s="157"/>
      <c r="H68" s="25"/>
      <c r="I68" s="158" t="str">
        <f>IF(COUNTIF(I12:I64,"B")=0,"",COUNTIF(I12:I64,"B"))</f>
        <v/>
      </c>
      <c r="J68" s="156"/>
      <c r="K68" s="157"/>
      <c r="L68" s="157"/>
      <c r="M68" s="157"/>
      <c r="N68" s="25"/>
      <c r="O68" s="158" t="str">
        <f>IF(COUNTIF(O12:O64,"B")=0,"",COUNTIF(O12:O64,"B"))</f>
        <v/>
      </c>
      <c r="P68" s="156"/>
      <c r="Q68" s="157"/>
      <c r="R68" s="157"/>
      <c r="S68" s="157"/>
      <c r="T68" s="25"/>
      <c r="U68" s="158">
        <f>IF(COUNTIF(U12:U64,"B")=0,"",COUNTIF(U12:U64,"B"))</f>
        <v>3</v>
      </c>
      <c r="V68" s="156"/>
      <c r="W68" s="157"/>
      <c r="X68" s="157"/>
      <c r="Y68" s="157"/>
      <c r="Z68" s="25"/>
      <c r="AA68" s="158">
        <f>IF(COUNTIF(AA12:AA64,"B")=0,"",COUNTIF(AA12:AA64,"B"))</f>
        <v>2</v>
      </c>
      <c r="AB68" s="156"/>
      <c r="AC68" s="157"/>
      <c r="AD68" s="157"/>
      <c r="AE68" s="157"/>
      <c r="AF68" s="25"/>
      <c r="AG68" s="158" t="str">
        <f>IF(COUNTIF(AG12:AG64,"B")=0,"",COUNTIF(AG12:AG64,"B"))</f>
        <v/>
      </c>
      <c r="AH68" s="156"/>
      <c r="AI68" s="157"/>
      <c r="AJ68" s="157"/>
      <c r="AK68" s="157"/>
      <c r="AL68" s="25"/>
      <c r="AM68" s="158">
        <f>IF(COUNTIF(AM12:AM64,"B")=0,"",COUNTIF(AM12:AM64,"B"))</f>
        <v>1</v>
      </c>
      <c r="AN68" s="156"/>
      <c r="AO68" s="157"/>
      <c r="AP68" s="157"/>
      <c r="AQ68" s="157"/>
      <c r="AR68" s="25"/>
      <c r="AS68" s="158">
        <f>IF(COUNTIF(AS12:AS64,"B")=0,"",COUNTIF(AS12:AS64,"B"))</f>
        <v>1</v>
      </c>
      <c r="AT68" s="156"/>
      <c r="AU68" s="157"/>
      <c r="AV68" s="157"/>
      <c r="AW68" s="157"/>
      <c r="AX68" s="25"/>
      <c r="AY68" s="158">
        <f>IF(COUNTIF(AY12:AY64,"B")=0,"",COUNTIF(AY12:AY64,"B"))</f>
        <v>2</v>
      </c>
      <c r="AZ68" s="159"/>
      <c r="BA68" s="157"/>
      <c r="BB68" s="157"/>
      <c r="BC68" s="157"/>
      <c r="BD68" s="25"/>
      <c r="BE68" s="188">
        <f t="shared" si="82"/>
        <v>9</v>
      </c>
    </row>
    <row r="69" spans="1:57" s="315" customFormat="1" ht="15.75" customHeight="1" x14ac:dyDescent="0.25">
      <c r="A69" s="339"/>
      <c r="B69" s="133"/>
      <c r="C69" s="340" t="s">
        <v>60</v>
      </c>
      <c r="D69" s="156"/>
      <c r="E69" s="157"/>
      <c r="F69" s="157"/>
      <c r="G69" s="157"/>
      <c r="H69" s="25"/>
      <c r="I69" s="158">
        <f>IF(COUNTIF(I12:I64,"ÉÉ")=0,"",COUNTIF(I12:I64,"ÉÉ"))</f>
        <v>2</v>
      </c>
      <c r="J69" s="156"/>
      <c r="K69" s="157"/>
      <c r="L69" s="157"/>
      <c r="M69" s="157"/>
      <c r="N69" s="25"/>
      <c r="O69" s="158">
        <f>IF(COUNTIF(O12:O64,"ÉÉ")=0,"",COUNTIF(O12:O64,"ÉÉ"))</f>
        <v>2</v>
      </c>
      <c r="P69" s="156"/>
      <c r="Q69" s="157"/>
      <c r="R69" s="157"/>
      <c r="S69" s="157"/>
      <c r="T69" s="25"/>
      <c r="U69" s="158" t="str">
        <f>IF(COUNTIF(U12:U64,"ÉÉ")=0,"",COUNTIF(U12:U64,"ÉÉ"))</f>
        <v/>
      </c>
      <c r="V69" s="156"/>
      <c r="W69" s="157"/>
      <c r="X69" s="157"/>
      <c r="Y69" s="157"/>
      <c r="Z69" s="25"/>
      <c r="AA69" s="158" t="str">
        <f>IF(COUNTIF(AA12:AA64,"ÉÉ")=0,"",COUNTIF(AA12:AA64,"ÉÉ"))</f>
        <v/>
      </c>
      <c r="AB69" s="156"/>
      <c r="AC69" s="157"/>
      <c r="AD69" s="157"/>
      <c r="AE69" s="157"/>
      <c r="AF69" s="25"/>
      <c r="AG69" s="158" t="str">
        <f>IF(COUNTIF(AG12:AG64,"ÉÉ")=0,"",COUNTIF(AG12:AG64,"ÉÉ"))</f>
        <v/>
      </c>
      <c r="AH69" s="156"/>
      <c r="AI69" s="157"/>
      <c r="AJ69" s="157"/>
      <c r="AK69" s="157"/>
      <c r="AL69" s="25"/>
      <c r="AM69" s="158" t="str">
        <f>IF(COUNTIF(AM12:AM64,"ÉÉ")=0,"",COUNTIF(AM12:AM64,"ÉÉ"))</f>
        <v/>
      </c>
      <c r="AN69" s="156"/>
      <c r="AO69" s="157"/>
      <c r="AP69" s="157"/>
      <c r="AQ69" s="157"/>
      <c r="AR69" s="25"/>
      <c r="AS69" s="158" t="str">
        <f>IF(COUNTIF(AS12:AS64,"ÉÉ")=0,"",COUNTIF(AS12:AS64,"ÉÉ"))</f>
        <v/>
      </c>
      <c r="AT69" s="156"/>
      <c r="AU69" s="157"/>
      <c r="AV69" s="157"/>
      <c r="AW69" s="157"/>
      <c r="AX69" s="25"/>
      <c r="AY69" s="158" t="str">
        <f>IF(COUNTIF(AY12:AY64,"ÉÉ")=0,"",COUNTIF(AY12:AY64,"ÉÉ"))</f>
        <v/>
      </c>
      <c r="AZ69" s="159"/>
      <c r="BA69" s="157"/>
      <c r="BB69" s="157"/>
      <c r="BC69" s="157"/>
      <c r="BD69" s="25"/>
      <c r="BE69" s="188">
        <f t="shared" si="82"/>
        <v>4</v>
      </c>
    </row>
    <row r="70" spans="1:57" s="315" customFormat="1" ht="15.75" customHeight="1" x14ac:dyDescent="0.25">
      <c r="A70" s="339"/>
      <c r="B70" s="133"/>
      <c r="C70" s="340" t="s">
        <v>61</v>
      </c>
      <c r="D70" s="162"/>
      <c r="E70" s="163"/>
      <c r="F70" s="163"/>
      <c r="G70" s="163"/>
      <c r="H70" s="164"/>
      <c r="I70" s="158" t="str">
        <f>IF(COUNTIF(I12:I64,"ÉÉ(Z)")=0,"",COUNTIF(I12:I64,"ÉÉ(Z)"))</f>
        <v/>
      </c>
      <c r="J70" s="162"/>
      <c r="K70" s="163"/>
      <c r="L70" s="163"/>
      <c r="M70" s="163"/>
      <c r="N70" s="164"/>
      <c r="O70" s="158" t="str">
        <f>IF(COUNTIF(O12:O64,"ÉÉ(Z)")=0,"",COUNTIF(O12:O64,"ÉÉ(Z)"))</f>
        <v/>
      </c>
      <c r="P70" s="162"/>
      <c r="Q70" s="163"/>
      <c r="R70" s="163"/>
      <c r="S70" s="163"/>
      <c r="T70" s="164"/>
      <c r="U70" s="158" t="str">
        <f>IF(COUNTIF(U12:U64,"ÉÉ(Z)")=0,"",COUNTIF(U12:U64,"ÉÉ(Z)"))</f>
        <v/>
      </c>
      <c r="V70" s="162"/>
      <c r="W70" s="163"/>
      <c r="X70" s="163"/>
      <c r="Y70" s="163"/>
      <c r="Z70" s="164"/>
      <c r="AA70" s="158" t="str">
        <f>IF(COUNTIF(AA12:AA64,"ÉÉ(Z)")=0,"",COUNTIF(AA12:AA64,"ÉÉ(Z)"))</f>
        <v/>
      </c>
      <c r="AB70" s="162"/>
      <c r="AC70" s="163"/>
      <c r="AD70" s="163"/>
      <c r="AE70" s="163"/>
      <c r="AF70" s="164"/>
      <c r="AG70" s="158" t="str">
        <f>IF(COUNTIF(AG12:AG64,"ÉÉ(Z)")=0,"",COUNTIF(AG12:AG64,"ÉÉ(Z)"))</f>
        <v/>
      </c>
      <c r="AH70" s="162"/>
      <c r="AI70" s="163"/>
      <c r="AJ70" s="163"/>
      <c r="AK70" s="163"/>
      <c r="AL70" s="164"/>
      <c r="AM70" s="158" t="str">
        <f>IF(COUNTIF(AM12:AM64,"ÉÉ(Z)")=0,"",COUNTIF(AM12:AM64,"ÉÉ(Z)"))</f>
        <v/>
      </c>
      <c r="AN70" s="162"/>
      <c r="AO70" s="163"/>
      <c r="AP70" s="163"/>
      <c r="AQ70" s="163"/>
      <c r="AR70" s="164"/>
      <c r="AS70" s="158" t="str">
        <f>IF(COUNTIF(AS12:AS64,"ÉÉ(Z)")=0,"",COUNTIF(AS12:AS64,"ÉÉ(Z)"))</f>
        <v/>
      </c>
      <c r="AT70" s="162"/>
      <c r="AU70" s="163"/>
      <c r="AV70" s="163"/>
      <c r="AW70" s="163"/>
      <c r="AX70" s="164"/>
      <c r="AY70" s="158" t="str">
        <f>IF(COUNTIF(AY12:AY64,"ÉÉ(Z)")=0,"",COUNTIF(AY12:AY64,"ÉÉ(Z)"))</f>
        <v/>
      </c>
      <c r="AZ70" s="165"/>
      <c r="BA70" s="163"/>
      <c r="BB70" s="163"/>
      <c r="BC70" s="163"/>
      <c r="BD70" s="164"/>
      <c r="BE70" s="188" t="str">
        <f t="shared" si="82"/>
        <v/>
      </c>
    </row>
    <row r="71" spans="1:57" s="315" customFormat="1" ht="15.75" customHeight="1" x14ac:dyDescent="0.25">
      <c r="A71" s="339"/>
      <c r="B71" s="133"/>
      <c r="C71" s="340" t="s">
        <v>62</v>
      </c>
      <c r="D71" s="156"/>
      <c r="E71" s="157"/>
      <c r="F71" s="157"/>
      <c r="G71" s="157"/>
      <c r="H71" s="25"/>
      <c r="I71" s="158" t="str">
        <f>IF(COUNTIF(I12:I64,"GYJ")=0,"",COUNTIF(I12:I64,"GYJ"))</f>
        <v/>
      </c>
      <c r="J71" s="156"/>
      <c r="K71" s="157"/>
      <c r="L71" s="157"/>
      <c r="M71" s="157"/>
      <c r="N71" s="25"/>
      <c r="O71" s="158">
        <f>IF(COUNTIF(O12:O64,"GYJ")=0,"",COUNTIF(O12:O64,"GYJ"))</f>
        <v>3</v>
      </c>
      <c r="P71" s="156"/>
      <c r="Q71" s="157"/>
      <c r="R71" s="157"/>
      <c r="S71" s="157"/>
      <c r="T71" s="25"/>
      <c r="U71" s="158">
        <f>IF(COUNTIF(U12:U64,"GYJ")=0,"",COUNTIF(U12:U64,"GYJ"))</f>
        <v>2</v>
      </c>
      <c r="V71" s="156"/>
      <c r="W71" s="157"/>
      <c r="X71" s="157"/>
      <c r="Y71" s="157"/>
      <c r="Z71" s="25"/>
      <c r="AA71" s="158">
        <f>IF(COUNTIF(AA12:AA64,"GYJ")=0,"",COUNTIF(AA12:AA64,"GYJ"))</f>
        <v>3</v>
      </c>
      <c r="AB71" s="156"/>
      <c r="AC71" s="157"/>
      <c r="AD71" s="157"/>
      <c r="AE71" s="157"/>
      <c r="AF71" s="25"/>
      <c r="AG71" s="158">
        <f>IF(COUNTIF(AG12:AG64,"GYJ")=0,"",COUNTIF(AG12:AG64,"GYJ"))</f>
        <v>1</v>
      </c>
      <c r="AH71" s="156"/>
      <c r="AI71" s="157"/>
      <c r="AJ71" s="157"/>
      <c r="AK71" s="157"/>
      <c r="AL71" s="25"/>
      <c r="AM71" s="158">
        <f>IF(COUNTIF(AM12:AM64,"GYJ")=0,"",COUNTIF(AM12:AM64,"GYJ"))</f>
        <v>1</v>
      </c>
      <c r="AN71" s="156"/>
      <c r="AO71" s="157"/>
      <c r="AP71" s="157"/>
      <c r="AQ71" s="157"/>
      <c r="AR71" s="25"/>
      <c r="AS71" s="158">
        <f>IF(COUNTIF(AS12:AS64,"GYJ")=0,"",COUNTIF(AS12:AS64,"GYJ"))</f>
        <v>1</v>
      </c>
      <c r="AT71" s="156"/>
      <c r="AU71" s="157"/>
      <c r="AV71" s="157"/>
      <c r="AW71" s="157"/>
      <c r="AX71" s="25"/>
      <c r="AY71" s="158">
        <f>IF(COUNTIF(AY12:AY64,"GYJ")=0,"",COUNTIF(AY12:AY64,"GYJ"))</f>
        <v>1</v>
      </c>
      <c r="AZ71" s="159"/>
      <c r="BA71" s="157"/>
      <c r="BB71" s="157"/>
      <c r="BC71" s="157"/>
      <c r="BD71" s="25"/>
      <c r="BE71" s="188">
        <f t="shared" si="82"/>
        <v>12</v>
      </c>
    </row>
    <row r="72" spans="1:57" s="315" customFormat="1" ht="15.75" customHeight="1" x14ac:dyDescent="0.25">
      <c r="A72" s="339"/>
      <c r="B72" s="341"/>
      <c r="C72" s="340" t="s">
        <v>63</v>
      </c>
      <c r="D72" s="156"/>
      <c r="E72" s="157"/>
      <c r="F72" s="157"/>
      <c r="G72" s="157"/>
      <c r="H72" s="25"/>
      <c r="I72" s="158" t="str">
        <f>IF(COUNTIF(I12:I64,"GYJ(Z)")=0,"",COUNTIF(I12:I64,"GYJ(Z)"))</f>
        <v/>
      </c>
      <c r="J72" s="156"/>
      <c r="K72" s="157"/>
      <c r="L72" s="157"/>
      <c r="M72" s="157"/>
      <c r="N72" s="25"/>
      <c r="O72" s="158" t="str">
        <f>IF(COUNTIF(O12:O64,"GYJ(Z)")=0,"",COUNTIF(O12:O64,"GYJ(Z)"))</f>
        <v/>
      </c>
      <c r="P72" s="156"/>
      <c r="Q72" s="157"/>
      <c r="R72" s="157"/>
      <c r="S72" s="157"/>
      <c r="T72" s="25"/>
      <c r="U72" s="158" t="str">
        <f>IF(COUNTIF(U12:U64,"GYJ(Z)")=0,"",COUNTIF(U12:U64,"GYJ(Z)"))</f>
        <v/>
      </c>
      <c r="V72" s="156"/>
      <c r="W72" s="157"/>
      <c r="X72" s="157"/>
      <c r="Y72" s="157"/>
      <c r="Z72" s="25"/>
      <c r="AA72" s="158" t="str">
        <f>IF(COUNTIF(AA12:AA64,"GYJ(Z)")=0,"",COUNTIF(AA12:AA64,"GYJ(Z)"))</f>
        <v/>
      </c>
      <c r="AB72" s="156"/>
      <c r="AC72" s="157"/>
      <c r="AD72" s="157"/>
      <c r="AE72" s="157"/>
      <c r="AF72" s="25"/>
      <c r="AG72" s="158" t="str">
        <f>IF(COUNTIF(AG12:AG64,"GYJ(Z)")=0,"",COUNTIF(AG12:AG64,"GYJ(Z)"))</f>
        <v/>
      </c>
      <c r="AH72" s="156"/>
      <c r="AI72" s="157"/>
      <c r="AJ72" s="157"/>
      <c r="AK72" s="157"/>
      <c r="AL72" s="25"/>
      <c r="AM72" s="158" t="str">
        <f>IF(COUNTIF(AM12:AM64,"GYJ(Z)")=0,"",COUNTIF(AM12:AM64,"GYJ(Z)"))</f>
        <v/>
      </c>
      <c r="AN72" s="156"/>
      <c r="AO72" s="157"/>
      <c r="AP72" s="157"/>
      <c r="AQ72" s="157"/>
      <c r="AR72" s="25"/>
      <c r="AS72" s="158" t="str">
        <f>IF(COUNTIF(AS12:AS64,"GYJ(Z)")=0,"",COUNTIF(AS12:AS64,"GYJ(Z)"))</f>
        <v/>
      </c>
      <c r="AT72" s="156"/>
      <c r="AU72" s="157"/>
      <c r="AV72" s="157"/>
      <c r="AW72" s="157"/>
      <c r="AX72" s="25"/>
      <c r="AY72" s="158" t="str">
        <f>IF(COUNTIF(AY12:AY64,"GYJ(Z)")=0,"",COUNTIF(AY12:AY64,"GYJ(Z)"))</f>
        <v/>
      </c>
      <c r="AZ72" s="159"/>
      <c r="BA72" s="157"/>
      <c r="BB72" s="157"/>
      <c r="BC72" s="157"/>
      <c r="BD72" s="25"/>
      <c r="BE72" s="188" t="str">
        <f t="shared" si="82"/>
        <v/>
      </c>
    </row>
    <row r="73" spans="1:57" s="315" customFormat="1" ht="15.75" customHeight="1" x14ac:dyDescent="0.25">
      <c r="A73" s="339"/>
      <c r="B73" s="133"/>
      <c r="C73" s="155" t="s">
        <v>35</v>
      </c>
      <c r="D73" s="156"/>
      <c r="E73" s="157"/>
      <c r="F73" s="157"/>
      <c r="G73" s="157"/>
      <c r="H73" s="25"/>
      <c r="I73" s="158" t="str">
        <f>IF(COUNTIF(I12:I64,"K")=0,"",COUNTIF(I12:I64,"K"))</f>
        <v/>
      </c>
      <c r="J73" s="156"/>
      <c r="K73" s="157"/>
      <c r="L73" s="157"/>
      <c r="M73" s="157"/>
      <c r="N73" s="25"/>
      <c r="O73" s="158">
        <f>IF(COUNTIF(O12:O64,"K")=0,"",COUNTIF(O12:O64,"K"))</f>
        <v>1</v>
      </c>
      <c r="P73" s="156"/>
      <c r="Q73" s="157"/>
      <c r="R73" s="157"/>
      <c r="S73" s="157"/>
      <c r="T73" s="25"/>
      <c r="U73" s="158" t="str">
        <f>IF(COUNTIF(U12:U64,"K")=0,"",COUNTIF(U12:U64,"K"))</f>
        <v/>
      </c>
      <c r="V73" s="156"/>
      <c r="W73" s="157"/>
      <c r="X73" s="157"/>
      <c r="Y73" s="157"/>
      <c r="Z73" s="25"/>
      <c r="AA73" s="158">
        <f>IF(COUNTIF(AA12:AA64,"K")=0,"",COUNTIF(AA12:AA64,"K"))</f>
        <v>1</v>
      </c>
      <c r="AB73" s="156"/>
      <c r="AC73" s="157"/>
      <c r="AD73" s="157"/>
      <c r="AE73" s="157"/>
      <c r="AF73" s="25"/>
      <c r="AG73" s="158" t="str">
        <f>IF(COUNTIF(AG12:AG64,"K")=0,"",COUNTIF(AG12:AG64,"K"))</f>
        <v/>
      </c>
      <c r="AH73" s="156"/>
      <c r="AI73" s="157"/>
      <c r="AJ73" s="157"/>
      <c r="AK73" s="157"/>
      <c r="AL73" s="25"/>
      <c r="AM73" s="158">
        <f>IF(COUNTIF(AM12:AM64,"K")=0,"",COUNTIF(AM12:AM64,"K"))</f>
        <v>1</v>
      </c>
      <c r="AN73" s="156"/>
      <c r="AO73" s="157"/>
      <c r="AP73" s="157"/>
      <c r="AQ73" s="157"/>
      <c r="AR73" s="25"/>
      <c r="AS73" s="158" t="str">
        <f>IF(COUNTIF(AS12:AS64,"K")=0,"",COUNTIF(AS12:AS64,"K"))</f>
        <v/>
      </c>
      <c r="AT73" s="156"/>
      <c r="AU73" s="157"/>
      <c r="AV73" s="157"/>
      <c r="AW73" s="157"/>
      <c r="AX73" s="25"/>
      <c r="AY73" s="158">
        <f>IF(COUNTIF(AY12:AY64,"K")=0,"",COUNTIF(AY12:AY64,"K"))</f>
        <v>1</v>
      </c>
      <c r="AZ73" s="159"/>
      <c r="BA73" s="157"/>
      <c r="BB73" s="157"/>
      <c r="BC73" s="157"/>
      <c r="BD73" s="25"/>
      <c r="BE73" s="188">
        <f t="shared" si="82"/>
        <v>4</v>
      </c>
    </row>
    <row r="74" spans="1:57" s="315" customFormat="1" ht="15.75" customHeight="1" x14ac:dyDescent="0.25">
      <c r="A74" s="339"/>
      <c r="B74" s="133"/>
      <c r="C74" s="155" t="s">
        <v>36</v>
      </c>
      <c r="D74" s="156"/>
      <c r="E74" s="157"/>
      <c r="F74" s="157"/>
      <c r="G74" s="157"/>
      <c r="H74" s="25"/>
      <c r="I74" s="158" t="str">
        <f>IF(COUNTIF(I12:I64,"K(Z)")=0,"",COUNTIF(I12:I64,"K(Z)"))</f>
        <v/>
      </c>
      <c r="J74" s="156"/>
      <c r="K74" s="157"/>
      <c r="L74" s="157"/>
      <c r="M74" s="157"/>
      <c r="N74" s="25"/>
      <c r="O74" s="158" t="str">
        <f>IF(COUNTIF(O12:O64,"K(Z)")=0,"",COUNTIF(O12:O64,"K(Z)"))</f>
        <v/>
      </c>
      <c r="P74" s="156"/>
      <c r="Q74" s="157"/>
      <c r="R74" s="157"/>
      <c r="S74" s="157"/>
      <c r="T74" s="25"/>
      <c r="U74" s="158" t="str">
        <f>IF(COUNTIF(U12:U64,"K(Z)")=0,"",COUNTIF(U12:U64,"K(Z)"))</f>
        <v/>
      </c>
      <c r="V74" s="156"/>
      <c r="W74" s="157"/>
      <c r="X74" s="157"/>
      <c r="Y74" s="157"/>
      <c r="Z74" s="25"/>
      <c r="AA74" s="158" t="str">
        <f>IF(COUNTIF(AA12:AA64,"K(Z)")=0,"",COUNTIF(AA12:AA64,"K(Z)"))</f>
        <v/>
      </c>
      <c r="AB74" s="156"/>
      <c r="AC74" s="157"/>
      <c r="AD74" s="157"/>
      <c r="AE74" s="157"/>
      <c r="AF74" s="25"/>
      <c r="AG74" s="158">
        <f>IF(COUNTIF(AG12:AG64,"K(Z)")=0,"",COUNTIF(AG12:AG64,"K(Z)"))</f>
        <v>3</v>
      </c>
      <c r="AH74" s="156"/>
      <c r="AI74" s="157"/>
      <c r="AJ74" s="157"/>
      <c r="AK74" s="157"/>
      <c r="AL74" s="25"/>
      <c r="AM74" s="158">
        <f>IF(COUNTIF(AM12:AM64,"K(Z)")=0,"",COUNTIF(AM12:AM64,"K(Z)"))</f>
        <v>3</v>
      </c>
      <c r="AN74" s="156"/>
      <c r="AO74" s="157"/>
      <c r="AP74" s="157"/>
      <c r="AQ74" s="157"/>
      <c r="AR74" s="25"/>
      <c r="AS74" s="158">
        <f>IF(COUNTIF(AS12:AS64,"K(Z)")=0,"",COUNTIF(AS12:AS64,"K(Z)"))</f>
        <v>4</v>
      </c>
      <c r="AT74" s="156"/>
      <c r="AU74" s="157"/>
      <c r="AV74" s="157"/>
      <c r="AW74" s="157"/>
      <c r="AX74" s="25"/>
      <c r="AY74" s="158">
        <f>IF(COUNTIF(AY12:AY64,"K(Z)")=0,"",COUNTIF(AY12:AY64,"K(Z)"))</f>
        <v>1</v>
      </c>
      <c r="AZ74" s="159"/>
      <c r="BA74" s="157"/>
      <c r="BB74" s="157"/>
      <c r="BC74" s="157"/>
      <c r="BD74" s="25"/>
      <c r="BE74" s="188">
        <f t="shared" si="82"/>
        <v>11</v>
      </c>
    </row>
    <row r="75" spans="1:57" s="315" customFormat="1" ht="15.75" customHeight="1" x14ac:dyDescent="0.25">
      <c r="A75" s="339"/>
      <c r="B75" s="133"/>
      <c r="C75" s="340" t="s">
        <v>25</v>
      </c>
      <c r="D75" s="156"/>
      <c r="E75" s="157"/>
      <c r="F75" s="157"/>
      <c r="G75" s="157"/>
      <c r="H75" s="25"/>
      <c r="I75" s="158" t="str">
        <f>IF(COUNTIF(I12:I64,"AV")=0,"",COUNTIF(I12:I64,"AV"))</f>
        <v/>
      </c>
      <c r="J75" s="156"/>
      <c r="K75" s="157"/>
      <c r="L75" s="157"/>
      <c r="M75" s="157"/>
      <c r="N75" s="25"/>
      <c r="O75" s="158" t="str">
        <f>IF(COUNTIF(O12:O64,"AV")=0,"",COUNTIF(O12:O64,"AV"))</f>
        <v/>
      </c>
      <c r="P75" s="156"/>
      <c r="Q75" s="157"/>
      <c r="R75" s="157"/>
      <c r="S75" s="157"/>
      <c r="T75" s="25"/>
      <c r="U75" s="158" t="str">
        <f>IF(COUNTIF(U12:U64,"AV")=0,"",COUNTIF(U12:U64,"AV"))</f>
        <v/>
      </c>
      <c r="V75" s="156"/>
      <c r="W75" s="157"/>
      <c r="X75" s="157"/>
      <c r="Y75" s="157"/>
      <c r="Z75" s="25"/>
      <c r="AA75" s="158" t="str">
        <f>IF(COUNTIF(AA12:AA64,"AV")=0,"",COUNTIF(AA12:AA64,"AV"))</f>
        <v/>
      </c>
      <c r="AB75" s="156"/>
      <c r="AC75" s="157"/>
      <c r="AD75" s="157"/>
      <c r="AE75" s="157"/>
      <c r="AF75" s="25"/>
      <c r="AG75" s="158" t="str">
        <f>IF(COUNTIF(AG12:AG64,"AV")=0,"",COUNTIF(AG12:AG64,"AV"))</f>
        <v/>
      </c>
      <c r="AH75" s="156"/>
      <c r="AI75" s="157"/>
      <c r="AJ75" s="157"/>
      <c r="AK75" s="157"/>
      <c r="AL75" s="25"/>
      <c r="AM75" s="158" t="str">
        <f>IF(COUNTIF(AM12:AM64,"AV")=0,"",COUNTIF(AM12:AM64,"AV"))</f>
        <v/>
      </c>
      <c r="AN75" s="156"/>
      <c r="AO75" s="157"/>
      <c r="AP75" s="157"/>
      <c r="AQ75" s="157"/>
      <c r="AR75" s="25"/>
      <c r="AS75" s="158" t="str">
        <f>IF(COUNTIF(AS12:AS64,"AV")=0,"",COUNTIF(AS12:AS64,"AV"))</f>
        <v/>
      </c>
      <c r="AT75" s="156"/>
      <c r="AU75" s="157"/>
      <c r="AV75" s="157"/>
      <c r="AW75" s="157"/>
      <c r="AX75" s="25"/>
      <c r="AY75" s="158" t="str">
        <f>IF(COUNTIF(AY12:AY64,"AV")=0,"",COUNTIF(AY12:AY64,"AV"))</f>
        <v/>
      </c>
      <c r="AZ75" s="159"/>
      <c r="BA75" s="157"/>
      <c r="BB75" s="157"/>
      <c r="BC75" s="157"/>
      <c r="BD75" s="25"/>
      <c r="BE75" s="188" t="str">
        <f t="shared" si="82"/>
        <v/>
      </c>
    </row>
    <row r="76" spans="1:57" s="315" customFormat="1" ht="15.75" customHeight="1" x14ac:dyDescent="0.25">
      <c r="A76" s="339"/>
      <c r="B76" s="133"/>
      <c r="C76" s="340" t="s">
        <v>64</v>
      </c>
      <c r="D76" s="156"/>
      <c r="E76" s="157"/>
      <c r="F76" s="157"/>
      <c r="G76" s="157"/>
      <c r="H76" s="25"/>
      <c r="I76" s="158" t="str">
        <f>IF(COUNTIF(I12:I64,"KV")=0,"",COUNTIF(I12:I64,"KV"))</f>
        <v/>
      </c>
      <c r="J76" s="156"/>
      <c r="K76" s="157"/>
      <c r="L76" s="157"/>
      <c r="M76" s="157"/>
      <c r="N76" s="25"/>
      <c r="O76" s="158" t="str">
        <f>IF(COUNTIF(O12:O64,"KV")=0,"",COUNTIF(O12:O64,"KV"))</f>
        <v/>
      </c>
      <c r="P76" s="156"/>
      <c r="Q76" s="157"/>
      <c r="R76" s="157"/>
      <c r="S76" s="157"/>
      <c r="T76" s="25"/>
      <c r="U76" s="158" t="str">
        <f>IF(COUNTIF(U12:U64,"KV")=0,"",COUNTIF(U12:U64,"KV"))</f>
        <v/>
      </c>
      <c r="V76" s="156"/>
      <c r="W76" s="157"/>
      <c r="X76" s="157"/>
      <c r="Y76" s="157"/>
      <c r="Z76" s="25"/>
      <c r="AA76" s="158" t="str">
        <f>IF(COUNTIF(AA12:AA64,"KV")=0,"",COUNTIF(AA12:AA64,"KV"))</f>
        <v/>
      </c>
      <c r="AB76" s="156"/>
      <c r="AC76" s="157"/>
      <c r="AD76" s="157"/>
      <c r="AE76" s="157"/>
      <c r="AF76" s="25"/>
      <c r="AG76" s="158" t="str">
        <f>IF(COUNTIF(AG12:AG64,"KV")=0,"",COUNTIF(AG12:AG64,"KV"))</f>
        <v/>
      </c>
      <c r="AH76" s="156"/>
      <c r="AI76" s="157"/>
      <c r="AJ76" s="157"/>
      <c r="AK76" s="157"/>
      <c r="AL76" s="25"/>
      <c r="AM76" s="158" t="str">
        <f>IF(COUNTIF(AM12:AM64,"KV")=0,"",COUNTIF(AM12:AM64,"KV"))</f>
        <v/>
      </c>
      <c r="AN76" s="156"/>
      <c r="AO76" s="157"/>
      <c r="AP76" s="157"/>
      <c r="AQ76" s="157"/>
      <c r="AR76" s="25"/>
      <c r="AS76" s="158" t="str">
        <f>IF(COUNTIF(AS12:AS64,"KV")=0,"",COUNTIF(AS12:AS64,"KV"))</f>
        <v/>
      </c>
      <c r="AT76" s="156"/>
      <c r="AU76" s="157"/>
      <c r="AV76" s="157"/>
      <c r="AW76" s="157"/>
      <c r="AX76" s="25"/>
      <c r="AY76" s="158" t="str">
        <f>IF(COUNTIF(AY12:AY64,"KV")=0,"",COUNTIF(AY12:AY64,"KV"))</f>
        <v/>
      </c>
      <c r="AZ76" s="159"/>
      <c r="BA76" s="157"/>
      <c r="BB76" s="157"/>
      <c r="BC76" s="157"/>
      <c r="BD76" s="25"/>
      <c r="BE76" s="188" t="str">
        <f t="shared" si="82"/>
        <v/>
      </c>
    </row>
    <row r="77" spans="1:57" s="315" customFormat="1" ht="15.75" customHeight="1" x14ac:dyDescent="0.25">
      <c r="A77" s="339"/>
      <c r="B77" s="133"/>
      <c r="C77" s="340" t="s">
        <v>65</v>
      </c>
      <c r="D77" s="169"/>
      <c r="E77" s="170"/>
      <c r="F77" s="170"/>
      <c r="G77" s="170"/>
      <c r="H77" s="171"/>
      <c r="I77" s="158" t="str">
        <f>IF(COUNTIF(I12:I64,"SZG")=0,"",COUNTIF(I12:I64,"SZG"))</f>
        <v/>
      </c>
      <c r="J77" s="169"/>
      <c r="K77" s="170"/>
      <c r="L77" s="170"/>
      <c r="M77" s="170"/>
      <c r="N77" s="171"/>
      <c r="O77" s="158" t="str">
        <f>IF(COUNTIF(O12:O64,"SZG")=0,"",COUNTIF(O12:O64,"SZG"))</f>
        <v/>
      </c>
      <c r="P77" s="169"/>
      <c r="Q77" s="170"/>
      <c r="R77" s="170"/>
      <c r="S77" s="170"/>
      <c r="T77" s="171"/>
      <c r="U77" s="158" t="str">
        <f>IF(COUNTIF(U12:U64,"SZG")=0,"",COUNTIF(U12:U64,"SZG"))</f>
        <v/>
      </c>
      <c r="V77" s="169"/>
      <c r="W77" s="170"/>
      <c r="X77" s="170"/>
      <c r="Y77" s="170"/>
      <c r="Z77" s="171"/>
      <c r="AA77" s="158" t="str">
        <f>IF(COUNTIF(AA12:AA64,"SZG")=0,"",COUNTIF(AA12:AA64,"SZG"))</f>
        <v/>
      </c>
      <c r="AB77" s="169"/>
      <c r="AC77" s="170"/>
      <c r="AD77" s="170"/>
      <c r="AE77" s="170"/>
      <c r="AF77" s="171"/>
      <c r="AG77" s="158" t="str">
        <f>IF(COUNTIF(AG12:AG64,"SZG")=0,"",COUNTIF(AG12:AG64,"SZG"))</f>
        <v/>
      </c>
      <c r="AH77" s="169"/>
      <c r="AI77" s="170"/>
      <c r="AJ77" s="170"/>
      <c r="AK77" s="170"/>
      <c r="AL77" s="171"/>
      <c r="AM77" s="158" t="str">
        <f>IF(COUNTIF(AM12:AM64,"SZG")=0,"",COUNTIF(AM12:AM64,"SZG"))</f>
        <v/>
      </c>
      <c r="AN77" s="169"/>
      <c r="AO77" s="170"/>
      <c r="AP77" s="170"/>
      <c r="AQ77" s="170"/>
      <c r="AR77" s="171"/>
      <c r="AS77" s="158" t="str">
        <f>IF(COUNTIF(AS12:AS64,"SZG")=0,"",COUNTIF(AS12:AS64,"SZG"))</f>
        <v/>
      </c>
      <c r="AT77" s="169"/>
      <c r="AU77" s="170"/>
      <c r="AV77" s="170"/>
      <c r="AW77" s="170"/>
      <c r="AX77" s="171"/>
      <c r="AY77" s="158" t="str">
        <f>IF(COUNTIF(AY12:AY64,"SZG")=0,"",COUNTIF(AY12:AY64,"SZG"))</f>
        <v/>
      </c>
      <c r="AZ77" s="159"/>
      <c r="BA77" s="157"/>
      <c r="BB77" s="157"/>
      <c r="BC77" s="157"/>
      <c r="BD77" s="25"/>
      <c r="BE77" s="188" t="str">
        <f t="shared" si="82"/>
        <v/>
      </c>
    </row>
    <row r="78" spans="1:57" s="315" customFormat="1" ht="15.75" customHeight="1" x14ac:dyDescent="0.25">
      <c r="A78" s="339"/>
      <c r="B78" s="133"/>
      <c r="C78" s="340" t="s">
        <v>66</v>
      </c>
      <c r="D78" s="169"/>
      <c r="E78" s="170"/>
      <c r="F78" s="170"/>
      <c r="G78" s="170"/>
      <c r="H78" s="171"/>
      <c r="I78" s="158" t="str">
        <f>IF(COUNTIF(I12:I64,"ZV")=0,"",COUNTIF(I12:I64,"ZV"))</f>
        <v/>
      </c>
      <c r="J78" s="169"/>
      <c r="K78" s="170"/>
      <c r="L78" s="170"/>
      <c r="M78" s="170"/>
      <c r="N78" s="171"/>
      <c r="O78" s="158" t="str">
        <f>IF(COUNTIF(O12:O64,"ZV")=0,"",COUNTIF(O12:O64,"ZV"))</f>
        <v/>
      </c>
      <c r="P78" s="169"/>
      <c r="Q78" s="170"/>
      <c r="R78" s="170"/>
      <c r="S78" s="170"/>
      <c r="T78" s="171"/>
      <c r="U78" s="158" t="str">
        <f>IF(COUNTIF(U12:U64,"ZV")=0,"",COUNTIF(U12:U64,"ZV"))</f>
        <v/>
      </c>
      <c r="V78" s="169"/>
      <c r="W78" s="170"/>
      <c r="X78" s="170"/>
      <c r="Y78" s="170"/>
      <c r="Z78" s="171"/>
      <c r="AA78" s="158" t="str">
        <f>IF(COUNTIF(AA12:AA64,"ZV")=0,"",COUNTIF(AA12:AA64,"ZV"))</f>
        <v/>
      </c>
      <c r="AB78" s="169"/>
      <c r="AC78" s="170"/>
      <c r="AD78" s="170"/>
      <c r="AE78" s="170"/>
      <c r="AF78" s="171"/>
      <c r="AG78" s="158" t="str">
        <f>IF(COUNTIF(AG12:AG64,"ZV")=0,"",COUNTIF(AG12:AG64,"ZV"))</f>
        <v/>
      </c>
      <c r="AH78" s="169"/>
      <c r="AI78" s="170"/>
      <c r="AJ78" s="170"/>
      <c r="AK78" s="170"/>
      <c r="AL78" s="171"/>
      <c r="AM78" s="158" t="str">
        <f>IF(COUNTIF(AM12:AM64,"ZV")=0,"",COUNTIF(AM12:AM64,"ZV"))</f>
        <v/>
      </c>
      <c r="AN78" s="169"/>
      <c r="AO78" s="170"/>
      <c r="AP78" s="170"/>
      <c r="AQ78" s="170"/>
      <c r="AR78" s="171"/>
      <c r="AS78" s="158" t="str">
        <f>IF(COUNTIF(AS12:AS64,"ZV")=0,"",COUNTIF(AS12:AS64,"ZV"))</f>
        <v/>
      </c>
      <c r="AT78" s="169"/>
      <c r="AU78" s="170"/>
      <c r="AV78" s="170"/>
      <c r="AW78" s="170"/>
      <c r="AX78" s="171"/>
      <c r="AY78" s="158">
        <f>IF(COUNTIF(AY12:AY64,"ZV")=0,"",COUNTIF(AY12:AY64,"ZV"))</f>
        <v>3</v>
      </c>
      <c r="AZ78" s="159"/>
      <c r="BA78" s="157"/>
      <c r="BB78" s="157"/>
      <c r="BC78" s="157"/>
      <c r="BD78" s="25"/>
      <c r="BE78" s="188">
        <f t="shared" si="82"/>
        <v>3</v>
      </c>
    </row>
    <row r="79" spans="1:57" s="315" customFormat="1" ht="15.75" customHeight="1" thickBot="1" x14ac:dyDescent="0.3">
      <c r="A79" s="172"/>
      <c r="B79" s="173"/>
      <c r="C79" s="174" t="s">
        <v>26</v>
      </c>
      <c r="D79" s="175"/>
      <c r="E79" s="176"/>
      <c r="F79" s="176"/>
      <c r="G79" s="176"/>
      <c r="H79" s="177"/>
      <c r="I79" s="178">
        <f>IF(SUM(I67:I78)=0,"",SUM(I67:I78))</f>
        <v>2</v>
      </c>
      <c r="J79" s="175"/>
      <c r="K79" s="176"/>
      <c r="L79" s="176"/>
      <c r="M79" s="176"/>
      <c r="N79" s="177"/>
      <c r="O79" s="178">
        <f>IF(SUM(O67:O78)=0,"",SUM(O67:O78))</f>
        <v>7</v>
      </c>
      <c r="P79" s="175"/>
      <c r="Q79" s="176"/>
      <c r="R79" s="176"/>
      <c r="S79" s="176"/>
      <c r="T79" s="177"/>
      <c r="U79" s="178">
        <f>IF(SUM(U67:U78)=0,"",SUM(U67:U78))</f>
        <v>5</v>
      </c>
      <c r="V79" s="175"/>
      <c r="W79" s="176"/>
      <c r="X79" s="176"/>
      <c r="Y79" s="176"/>
      <c r="Z79" s="177"/>
      <c r="AA79" s="178">
        <f>IF(SUM(AA67:AA78)=0,"",SUM(AA67:AA78))</f>
        <v>7</v>
      </c>
      <c r="AB79" s="175"/>
      <c r="AC79" s="176"/>
      <c r="AD79" s="176"/>
      <c r="AE79" s="176"/>
      <c r="AF79" s="177"/>
      <c r="AG79" s="178">
        <f>IF(SUM(AG67:AG78)=0,"",SUM(AG67:AG78))</f>
        <v>4</v>
      </c>
      <c r="AH79" s="175"/>
      <c r="AI79" s="176"/>
      <c r="AJ79" s="176"/>
      <c r="AK79" s="176"/>
      <c r="AL79" s="177"/>
      <c r="AM79" s="178">
        <f>IF(SUM(AM67:AM78)=0,"",SUM(AM67:AM78))</f>
        <v>7</v>
      </c>
      <c r="AN79" s="175"/>
      <c r="AO79" s="176"/>
      <c r="AP79" s="176"/>
      <c r="AQ79" s="176"/>
      <c r="AR79" s="177"/>
      <c r="AS79" s="178">
        <f>IF(SUM(AS67:AS78)=0,"",SUM(AS67:AS78))</f>
        <v>6</v>
      </c>
      <c r="AT79" s="175"/>
      <c r="AU79" s="176"/>
      <c r="AV79" s="176"/>
      <c r="AW79" s="176"/>
      <c r="AX79" s="177"/>
      <c r="AY79" s="178">
        <f>IF(SUM(AY67:AY78)=0,"",SUM(AY67:AY78))</f>
        <v>9</v>
      </c>
      <c r="AZ79" s="179"/>
      <c r="BA79" s="176"/>
      <c r="BB79" s="176"/>
      <c r="BC79" s="176"/>
      <c r="BD79" s="177"/>
      <c r="BE79" s="188">
        <f t="shared" si="82"/>
        <v>47</v>
      </c>
    </row>
    <row r="80" spans="1:57" s="315" customFormat="1" ht="15.75" customHeight="1" thickTop="1" x14ac:dyDescent="0.2">
      <c r="A80" s="342"/>
      <c r="B80" s="343"/>
      <c r="C80" s="343"/>
    </row>
    <row r="81" spans="1:5" s="560" customFormat="1" ht="15.75" customHeight="1" x14ac:dyDescent="0.25">
      <c r="A81" s="561"/>
      <c r="B81" s="562"/>
      <c r="C81" s="562"/>
    </row>
    <row r="82" spans="1:5" s="315" customFormat="1" ht="15.75" customHeight="1" x14ac:dyDescent="0.2">
      <c r="A82" s="342"/>
      <c r="B82" s="343"/>
      <c r="C82" s="343"/>
      <c r="E82" s="344"/>
    </row>
    <row r="83" spans="1:5" s="315" customFormat="1" ht="15.75" customHeight="1" x14ac:dyDescent="0.2">
      <c r="A83" s="342"/>
      <c r="B83" s="343"/>
      <c r="C83" s="343"/>
    </row>
    <row r="84" spans="1:5" s="315" customFormat="1" ht="15.75" customHeight="1" x14ac:dyDescent="0.2">
      <c r="A84" s="342"/>
      <c r="B84" s="343"/>
      <c r="C84" s="343"/>
    </row>
    <row r="85" spans="1:5" s="315" customFormat="1" ht="15.75" customHeight="1" x14ac:dyDescent="0.2">
      <c r="A85" s="342"/>
      <c r="B85" s="343"/>
      <c r="C85" s="343"/>
    </row>
    <row r="86" spans="1:5" s="315" customFormat="1" ht="15.75" customHeight="1" x14ac:dyDescent="0.2">
      <c r="A86" s="342"/>
      <c r="B86" s="343"/>
      <c r="C86" s="343"/>
    </row>
    <row r="87" spans="1:5" s="315" customFormat="1" ht="15.75" customHeight="1" x14ac:dyDescent="0.2">
      <c r="A87" s="342"/>
      <c r="B87" s="343"/>
      <c r="C87" s="343"/>
    </row>
    <row r="88" spans="1:5" s="315" customFormat="1" ht="15.75" customHeight="1" x14ac:dyDescent="0.2">
      <c r="A88" s="342"/>
      <c r="B88" s="343"/>
      <c r="C88" s="343"/>
    </row>
    <row r="89" spans="1:5" s="315" customFormat="1" ht="15.75" customHeight="1" x14ac:dyDescent="0.2">
      <c r="A89" s="342"/>
      <c r="B89" s="343"/>
      <c r="C89" s="343"/>
    </row>
    <row r="90" spans="1:5" s="315" customFormat="1" ht="15.75" customHeight="1" x14ac:dyDescent="0.2">
      <c r="A90" s="342"/>
      <c r="B90" s="343"/>
      <c r="C90" s="343"/>
    </row>
    <row r="91" spans="1:5" s="315" customFormat="1" ht="15.75" customHeight="1" x14ac:dyDescent="0.2">
      <c r="A91" s="342"/>
      <c r="B91" s="343"/>
      <c r="C91" s="343"/>
    </row>
    <row r="92" spans="1:5" s="315" customFormat="1" ht="15.75" customHeight="1" x14ac:dyDescent="0.2">
      <c r="A92" s="342"/>
      <c r="B92" s="343"/>
      <c r="C92" s="343"/>
    </row>
    <row r="93" spans="1:5" s="315" customFormat="1" ht="15.75" customHeight="1" x14ac:dyDescent="0.2">
      <c r="A93" s="342"/>
      <c r="B93" s="343"/>
      <c r="C93" s="343"/>
    </row>
    <row r="94" spans="1:5" s="315" customFormat="1" ht="15.75" customHeight="1" x14ac:dyDescent="0.2">
      <c r="A94" s="342"/>
      <c r="B94" s="343"/>
      <c r="C94" s="343"/>
    </row>
    <row r="95" spans="1:5" s="315" customFormat="1" ht="15.75" customHeight="1" x14ac:dyDescent="0.2">
      <c r="A95" s="342"/>
      <c r="B95" s="343"/>
      <c r="C95" s="343"/>
    </row>
    <row r="96" spans="1:5" s="315" customFormat="1" ht="15.75" customHeight="1" x14ac:dyDescent="0.2">
      <c r="A96" s="342"/>
      <c r="B96" s="343"/>
      <c r="C96" s="343"/>
    </row>
    <row r="97" spans="1:3" s="315" customFormat="1" ht="15.75" customHeight="1" x14ac:dyDescent="0.2">
      <c r="A97" s="342"/>
      <c r="B97" s="343"/>
      <c r="C97" s="343"/>
    </row>
    <row r="98" spans="1:3" s="315" customFormat="1" ht="15.75" customHeight="1" x14ac:dyDescent="0.2">
      <c r="A98" s="342"/>
      <c r="B98" s="343"/>
      <c r="C98" s="343"/>
    </row>
    <row r="99" spans="1:3" s="315" customFormat="1" ht="15.75" customHeight="1" x14ac:dyDescent="0.2">
      <c r="A99" s="342"/>
      <c r="B99" s="343"/>
      <c r="C99" s="343"/>
    </row>
    <row r="100" spans="1:3" s="315" customFormat="1" ht="15.75" customHeight="1" x14ac:dyDescent="0.2">
      <c r="A100" s="342"/>
      <c r="B100" s="343"/>
      <c r="C100" s="343"/>
    </row>
    <row r="101" spans="1:3" s="315" customFormat="1" ht="15.75" customHeight="1" x14ac:dyDescent="0.2">
      <c r="A101" s="342"/>
      <c r="B101" s="343"/>
      <c r="C101" s="343"/>
    </row>
    <row r="102" spans="1:3" s="315" customFormat="1" ht="15.75" customHeight="1" x14ac:dyDescent="0.2">
      <c r="A102" s="342"/>
      <c r="B102" s="343"/>
      <c r="C102" s="343"/>
    </row>
    <row r="103" spans="1:3" s="315" customFormat="1" ht="15.75" customHeight="1" x14ac:dyDescent="0.2">
      <c r="A103" s="342"/>
      <c r="B103" s="343"/>
      <c r="C103" s="343"/>
    </row>
    <row r="104" spans="1:3" s="315" customFormat="1" ht="15.75" customHeight="1" x14ac:dyDescent="0.2">
      <c r="A104" s="342"/>
      <c r="B104" s="343"/>
      <c r="C104" s="343"/>
    </row>
    <row r="105" spans="1:3" s="315" customFormat="1" ht="15.75" customHeight="1" x14ac:dyDescent="0.2">
      <c r="A105" s="342"/>
      <c r="B105" s="343"/>
      <c r="C105" s="343"/>
    </row>
    <row r="106" spans="1:3" s="315" customFormat="1" ht="15.75" customHeight="1" x14ac:dyDescent="0.2">
      <c r="A106" s="342"/>
      <c r="B106" s="343"/>
      <c r="C106" s="343"/>
    </row>
    <row r="107" spans="1:3" s="315" customFormat="1" ht="15.75" customHeight="1" x14ac:dyDescent="0.2">
      <c r="A107" s="342"/>
      <c r="B107" s="343"/>
      <c r="C107" s="343"/>
    </row>
    <row r="108" spans="1:3" s="315" customFormat="1" ht="15.75" customHeight="1" x14ac:dyDescent="0.2">
      <c r="A108" s="342"/>
      <c r="B108" s="343"/>
      <c r="C108" s="343"/>
    </row>
    <row r="109" spans="1:3" s="315" customFormat="1" ht="15.75" customHeight="1" x14ac:dyDescent="0.2">
      <c r="A109" s="342"/>
      <c r="B109" s="343"/>
      <c r="C109" s="343"/>
    </row>
    <row r="110" spans="1:3" s="315" customFormat="1" ht="15.75" customHeight="1" x14ac:dyDescent="0.2">
      <c r="A110" s="342"/>
      <c r="B110" s="343"/>
      <c r="C110" s="343"/>
    </row>
    <row r="111" spans="1:3" s="315" customFormat="1" ht="15.75" customHeight="1" x14ac:dyDescent="0.2">
      <c r="A111" s="342"/>
      <c r="B111" s="343"/>
      <c r="C111" s="343"/>
    </row>
    <row r="112" spans="1:3" s="315" customFormat="1" ht="15.75" customHeight="1" x14ac:dyDescent="0.2">
      <c r="A112" s="342"/>
      <c r="B112" s="343"/>
      <c r="C112" s="343"/>
    </row>
    <row r="113" spans="1:3" s="315" customFormat="1" ht="15.75" customHeight="1" x14ac:dyDescent="0.2">
      <c r="A113" s="342"/>
      <c r="B113" s="343"/>
      <c r="C113" s="343"/>
    </row>
    <row r="114" spans="1:3" s="315" customFormat="1" ht="15.75" customHeight="1" x14ac:dyDescent="0.2">
      <c r="A114" s="342"/>
      <c r="B114" s="343"/>
      <c r="C114" s="343"/>
    </row>
    <row r="115" spans="1:3" s="315" customFormat="1" ht="15.75" customHeight="1" x14ac:dyDescent="0.2">
      <c r="A115" s="342"/>
      <c r="B115" s="343"/>
      <c r="C115" s="343"/>
    </row>
    <row r="116" spans="1:3" s="315" customFormat="1" ht="15.75" customHeight="1" x14ac:dyDescent="0.2">
      <c r="A116" s="342"/>
      <c r="B116" s="343"/>
      <c r="C116" s="343"/>
    </row>
    <row r="117" spans="1:3" s="315" customFormat="1" ht="15.75" customHeight="1" x14ac:dyDescent="0.2">
      <c r="A117" s="342"/>
      <c r="B117" s="343"/>
      <c r="C117" s="343"/>
    </row>
    <row r="118" spans="1:3" s="315" customFormat="1" ht="15.75" customHeight="1" x14ac:dyDescent="0.2">
      <c r="A118" s="342"/>
      <c r="B118" s="343"/>
      <c r="C118" s="343"/>
    </row>
    <row r="119" spans="1:3" s="315" customFormat="1" ht="15.75" customHeight="1" x14ac:dyDescent="0.2">
      <c r="A119" s="342"/>
      <c r="B119" s="343"/>
      <c r="C119" s="343"/>
    </row>
    <row r="120" spans="1:3" s="315" customFormat="1" ht="15.75" customHeight="1" x14ac:dyDescent="0.2">
      <c r="A120" s="342"/>
      <c r="B120" s="343"/>
      <c r="C120" s="343"/>
    </row>
    <row r="121" spans="1:3" s="315" customFormat="1" ht="15.75" customHeight="1" x14ac:dyDescent="0.2">
      <c r="A121" s="342"/>
      <c r="B121" s="343"/>
      <c r="C121" s="343"/>
    </row>
    <row r="122" spans="1:3" s="315" customFormat="1" ht="15.75" customHeight="1" x14ac:dyDescent="0.2">
      <c r="A122" s="342"/>
      <c r="B122" s="343"/>
      <c r="C122" s="343"/>
    </row>
    <row r="123" spans="1:3" s="315" customFormat="1" ht="15.75" customHeight="1" x14ac:dyDescent="0.2">
      <c r="A123" s="342"/>
      <c r="B123" s="343"/>
      <c r="C123" s="343"/>
    </row>
    <row r="124" spans="1:3" s="315" customFormat="1" ht="15.75" customHeight="1" x14ac:dyDescent="0.2">
      <c r="A124" s="342"/>
      <c r="B124" s="343"/>
      <c r="C124" s="343"/>
    </row>
    <row r="125" spans="1:3" s="315" customFormat="1" ht="15.75" customHeight="1" x14ac:dyDescent="0.2">
      <c r="A125" s="342"/>
      <c r="B125" s="343"/>
      <c r="C125" s="343"/>
    </row>
    <row r="126" spans="1:3" s="315" customFormat="1" ht="15.75" customHeight="1" x14ac:dyDescent="0.2">
      <c r="A126" s="342"/>
      <c r="B126" s="343"/>
      <c r="C126" s="343"/>
    </row>
    <row r="127" spans="1:3" s="315" customFormat="1" ht="15.75" customHeight="1" x14ac:dyDescent="0.2">
      <c r="A127" s="342"/>
      <c r="B127" s="343"/>
      <c r="C127" s="343"/>
    </row>
    <row r="128" spans="1:3" s="315" customFormat="1" ht="15.75" customHeight="1" x14ac:dyDescent="0.2">
      <c r="A128" s="342"/>
      <c r="B128" s="343"/>
      <c r="C128" s="343"/>
    </row>
    <row r="129" spans="1:3" s="315" customFormat="1" ht="15.75" customHeight="1" x14ac:dyDescent="0.2">
      <c r="A129" s="342"/>
      <c r="B129" s="343"/>
      <c r="C129" s="343"/>
    </row>
    <row r="130" spans="1:3" s="315" customFormat="1" ht="15.75" customHeight="1" x14ac:dyDescent="0.2">
      <c r="A130" s="342"/>
      <c r="B130" s="343"/>
      <c r="C130" s="343"/>
    </row>
    <row r="131" spans="1:3" s="315" customFormat="1" ht="15.75" customHeight="1" x14ac:dyDescent="0.2">
      <c r="A131" s="342"/>
      <c r="B131" s="343"/>
      <c r="C131" s="343"/>
    </row>
    <row r="132" spans="1:3" s="315" customFormat="1" ht="15.75" customHeight="1" x14ac:dyDescent="0.2">
      <c r="A132" s="342"/>
      <c r="B132" s="343"/>
      <c r="C132" s="343"/>
    </row>
    <row r="133" spans="1:3" s="315" customFormat="1" ht="15.75" customHeight="1" x14ac:dyDescent="0.2">
      <c r="A133" s="342"/>
      <c r="B133" s="343"/>
      <c r="C133" s="343"/>
    </row>
    <row r="134" spans="1:3" s="315" customFormat="1" ht="15.75" customHeight="1" x14ac:dyDescent="0.2">
      <c r="A134" s="342"/>
      <c r="B134" s="343"/>
      <c r="C134" s="343"/>
    </row>
    <row r="135" spans="1:3" s="315" customFormat="1" ht="15.75" customHeight="1" x14ac:dyDescent="0.2">
      <c r="A135" s="342"/>
      <c r="B135" s="343"/>
      <c r="C135" s="343"/>
    </row>
    <row r="136" spans="1:3" s="315" customFormat="1" ht="15.75" customHeight="1" x14ac:dyDescent="0.2">
      <c r="A136" s="342"/>
      <c r="B136" s="343"/>
      <c r="C136" s="343"/>
    </row>
    <row r="137" spans="1:3" s="315" customFormat="1" ht="15.75" customHeight="1" x14ac:dyDescent="0.2">
      <c r="A137" s="342"/>
      <c r="B137" s="343"/>
      <c r="C137" s="343"/>
    </row>
    <row r="138" spans="1:3" s="315" customFormat="1" ht="15.75" customHeight="1" x14ac:dyDescent="0.2">
      <c r="A138" s="342"/>
      <c r="B138" s="343"/>
      <c r="C138" s="343"/>
    </row>
    <row r="139" spans="1:3" s="315" customFormat="1" ht="15.75" customHeight="1" x14ac:dyDescent="0.2">
      <c r="A139" s="342"/>
      <c r="B139" s="343"/>
      <c r="C139" s="343"/>
    </row>
    <row r="140" spans="1:3" s="315" customFormat="1" ht="15.75" customHeight="1" x14ac:dyDescent="0.2">
      <c r="A140" s="342"/>
      <c r="B140" s="343"/>
      <c r="C140" s="343"/>
    </row>
    <row r="141" spans="1:3" s="315" customFormat="1" ht="15.75" customHeight="1" x14ac:dyDescent="0.2">
      <c r="A141" s="342"/>
      <c r="B141" s="343"/>
      <c r="C141" s="343"/>
    </row>
    <row r="142" spans="1:3" s="315" customFormat="1" ht="15.75" customHeight="1" x14ac:dyDescent="0.2">
      <c r="A142" s="342"/>
      <c r="B142" s="343"/>
      <c r="C142" s="343"/>
    </row>
    <row r="143" spans="1:3" s="315" customFormat="1" ht="15.75" customHeight="1" x14ac:dyDescent="0.2">
      <c r="A143" s="342"/>
      <c r="B143" s="343"/>
      <c r="C143" s="343"/>
    </row>
    <row r="144" spans="1:3" s="315" customFormat="1" ht="15.75" customHeight="1" x14ac:dyDescent="0.2">
      <c r="A144" s="342"/>
      <c r="B144" s="343"/>
      <c r="C144" s="343"/>
    </row>
    <row r="145" spans="1:57" s="315" customFormat="1" ht="15.75" customHeight="1" x14ac:dyDescent="0.2">
      <c r="A145" s="342"/>
      <c r="B145" s="345"/>
      <c r="C145" s="345"/>
    </row>
    <row r="146" spans="1:57" s="315" customFormat="1" ht="15.75" customHeight="1" x14ac:dyDescent="0.2">
      <c r="A146" s="342"/>
      <c r="B146" s="345"/>
      <c r="C146" s="345"/>
    </row>
    <row r="147" spans="1:57" s="315" customFormat="1" ht="15.75" customHeight="1" x14ac:dyDescent="0.2">
      <c r="A147" s="342"/>
      <c r="B147" s="345"/>
      <c r="C147" s="345"/>
    </row>
    <row r="148" spans="1:57" s="315" customFormat="1" ht="15.75" customHeight="1" x14ac:dyDescent="0.2">
      <c r="A148" s="342"/>
      <c r="B148" s="345"/>
      <c r="C148" s="345"/>
    </row>
    <row r="149" spans="1:57" s="315" customFormat="1" ht="15.75" customHeight="1" x14ac:dyDescent="0.2">
      <c r="A149" s="342"/>
      <c r="B149" s="345"/>
      <c r="C149" s="345"/>
    </row>
    <row r="150" spans="1:57" s="315" customFormat="1" ht="15.75" customHeight="1" x14ac:dyDescent="0.2">
      <c r="A150" s="342"/>
      <c r="B150" s="345"/>
      <c r="C150" s="345"/>
    </row>
    <row r="151" spans="1:57" s="315" customFormat="1" ht="15.75" customHeight="1" x14ac:dyDescent="0.2">
      <c r="A151" s="342"/>
      <c r="B151" s="345"/>
      <c r="C151" s="345"/>
    </row>
    <row r="152" spans="1:57" ht="15.75" customHeight="1" x14ac:dyDescent="0.2">
      <c r="A152" s="342"/>
      <c r="B152" s="345"/>
      <c r="C152" s="345"/>
      <c r="D152" s="315"/>
      <c r="E152" s="315"/>
      <c r="F152" s="315"/>
      <c r="G152" s="315"/>
      <c r="H152" s="315"/>
      <c r="I152" s="315"/>
      <c r="J152" s="315"/>
      <c r="K152" s="315"/>
      <c r="L152" s="315"/>
      <c r="M152" s="315"/>
      <c r="N152" s="315"/>
      <c r="O152" s="315"/>
      <c r="P152" s="315"/>
      <c r="Q152" s="315"/>
      <c r="R152" s="315"/>
      <c r="S152" s="315"/>
      <c r="T152" s="315"/>
      <c r="U152" s="315"/>
      <c r="V152" s="315"/>
      <c r="W152" s="315"/>
      <c r="X152" s="315"/>
      <c r="Y152" s="315"/>
      <c r="Z152" s="315"/>
      <c r="AA152" s="315"/>
      <c r="AB152" s="315"/>
      <c r="AC152" s="315"/>
      <c r="AD152" s="315"/>
      <c r="AE152" s="315"/>
      <c r="AF152" s="315"/>
      <c r="AG152" s="315"/>
      <c r="AH152" s="315"/>
      <c r="AI152" s="315"/>
      <c r="AJ152" s="315"/>
      <c r="AK152" s="315"/>
      <c r="AL152" s="315"/>
      <c r="AM152" s="315"/>
      <c r="AN152" s="315"/>
      <c r="AO152" s="315"/>
      <c r="AP152" s="315"/>
      <c r="AQ152" s="315"/>
      <c r="AR152" s="315"/>
      <c r="AS152" s="315"/>
      <c r="AT152" s="315"/>
      <c r="AU152" s="315"/>
      <c r="AV152" s="315"/>
      <c r="AW152" s="315"/>
      <c r="AX152" s="315"/>
      <c r="AY152" s="315"/>
      <c r="AZ152" s="315"/>
      <c r="BA152" s="315"/>
      <c r="BB152" s="315"/>
      <c r="BC152" s="315"/>
      <c r="BD152" s="315"/>
      <c r="BE152" s="315"/>
    </row>
    <row r="153" spans="1:57" ht="15.75" customHeight="1" x14ac:dyDescent="0.2">
      <c r="A153" s="342"/>
      <c r="B153" s="345"/>
      <c r="C153" s="345"/>
      <c r="D153" s="315"/>
      <c r="E153" s="315"/>
      <c r="F153" s="315"/>
      <c r="G153" s="315"/>
      <c r="H153" s="315"/>
      <c r="I153" s="315"/>
      <c r="J153" s="315"/>
      <c r="K153" s="315"/>
      <c r="L153" s="315"/>
      <c r="M153" s="315"/>
      <c r="N153" s="315"/>
      <c r="O153" s="315"/>
      <c r="P153" s="315"/>
      <c r="Q153" s="315"/>
      <c r="R153" s="315"/>
      <c r="S153" s="315"/>
      <c r="T153" s="315"/>
      <c r="U153" s="315"/>
      <c r="V153" s="315"/>
      <c r="W153" s="315"/>
      <c r="X153" s="315"/>
      <c r="Y153" s="315"/>
      <c r="Z153" s="315"/>
      <c r="AA153" s="315"/>
      <c r="AB153" s="315"/>
      <c r="AC153" s="315"/>
      <c r="AD153" s="315"/>
      <c r="AE153" s="315"/>
      <c r="AF153" s="315"/>
      <c r="AG153" s="315"/>
      <c r="AH153" s="315"/>
      <c r="AI153" s="315"/>
      <c r="AJ153" s="315"/>
      <c r="AK153" s="315"/>
      <c r="AL153" s="315"/>
      <c r="AM153" s="315"/>
      <c r="AN153" s="315"/>
      <c r="AO153" s="315"/>
      <c r="AP153" s="315"/>
      <c r="AQ153" s="315"/>
      <c r="AR153" s="315"/>
      <c r="AS153" s="315"/>
      <c r="AT153" s="315"/>
      <c r="AU153" s="315"/>
      <c r="AV153" s="315"/>
      <c r="AW153" s="315"/>
      <c r="AX153" s="315"/>
      <c r="AY153" s="315"/>
      <c r="AZ153" s="315"/>
      <c r="BA153" s="315"/>
      <c r="BB153" s="315"/>
      <c r="BC153" s="315"/>
      <c r="BD153" s="315"/>
      <c r="BE153" s="315"/>
    </row>
    <row r="154" spans="1:57" ht="15.75" customHeight="1" x14ac:dyDescent="0.2">
      <c r="A154" s="346"/>
      <c r="B154" s="347"/>
      <c r="C154" s="347"/>
    </row>
    <row r="155" spans="1:57" ht="15.75" customHeight="1" x14ac:dyDescent="0.2">
      <c r="A155" s="346"/>
      <c r="B155" s="347"/>
      <c r="C155" s="347"/>
    </row>
    <row r="156" spans="1:57" ht="15.75" customHeight="1" x14ac:dyDescent="0.2">
      <c r="A156" s="346"/>
      <c r="B156" s="347"/>
      <c r="C156" s="347"/>
    </row>
    <row r="157" spans="1:57" ht="15.75" customHeight="1" x14ac:dyDescent="0.2">
      <c r="A157" s="346"/>
      <c r="B157" s="347"/>
      <c r="C157" s="347"/>
    </row>
    <row r="158" spans="1:57" ht="15.75" customHeight="1" x14ac:dyDescent="0.2">
      <c r="A158" s="346"/>
      <c r="B158" s="347"/>
      <c r="C158" s="347"/>
    </row>
    <row r="159" spans="1:57" ht="15.75" customHeight="1" x14ac:dyDescent="0.2">
      <c r="A159" s="346"/>
      <c r="B159" s="347"/>
      <c r="C159" s="347"/>
    </row>
    <row r="160" spans="1:57" ht="15.75" customHeight="1" x14ac:dyDescent="0.2">
      <c r="A160" s="346"/>
      <c r="B160" s="347"/>
      <c r="C160" s="347"/>
    </row>
    <row r="161" spans="1:3" ht="15.75" customHeight="1" x14ac:dyDescent="0.2">
      <c r="A161" s="346"/>
      <c r="B161" s="347"/>
      <c r="C161" s="347"/>
    </row>
    <row r="162" spans="1:3" ht="15.75" customHeight="1" x14ac:dyDescent="0.2">
      <c r="A162" s="346"/>
      <c r="B162" s="347"/>
      <c r="C162" s="347"/>
    </row>
    <row r="163" spans="1:3" ht="15.75" customHeight="1" x14ac:dyDescent="0.2">
      <c r="A163" s="346"/>
      <c r="B163" s="347"/>
      <c r="C163" s="347"/>
    </row>
    <row r="164" spans="1:3" ht="15.75" customHeight="1" x14ac:dyDescent="0.2">
      <c r="A164" s="346"/>
      <c r="B164" s="347"/>
      <c r="C164" s="347"/>
    </row>
    <row r="165" spans="1:3" ht="15.75" customHeight="1" x14ac:dyDescent="0.2">
      <c r="A165" s="346"/>
      <c r="B165" s="347"/>
      <c r="C165" s="347"/>
    </row>
    <row r="166" spans="1:3" ht="15.75" customHeight="1" x14ac:dyDescent="0.2">
      <c r="A166" s="346"/>
      <c r="B166" s="347"/>
      <c r="C166" s="347"/>
    </row>
    <row r="167" spans="1:3" ht="15.75" customHeight="1" x14ac:dyDescent="0.2">
      <c r="A167" s="346"/>
      <c r="B167" s="347"/>
      <c r="C167" s="347"/>
    </row>
    <row r="168" spans="1:3" ht="15.75" customHeight="1" x14ac:dyDescent="0.2">
      <c r="A168" s="346"/>
      <c r="B168" s="347"/>
      <c r="C168" s="347"/>
    </row>
    <row r="169" spans="1:3" ht="15.75" customHeight="1" x14ac:dyDescent="0.2">
      <c r="A169" s="346"/>
      <c r="B169" s="347"/>
      <c r="C169" s="347"/>
    </row>
    <row r="170" spans="1:3" ht="15.75" customHeight="1" x14ac:dyDescent="0.2">
      <c r="A170" s="346"/>
      <c r="B170" s="347"/>
      <c r="C170" s="347"/>
    </row>
    <row r="171" spans="1:3" ht="15.75" customHeight="1" x14ac:dyDescent="0.2">
      <c r="A171" s="346"/>
      <c r="B171" s="347"/>
      <c r="C171" s="347"/>
    </row>
    <row r="172" spans="1:3" ht="15.75" customHeight="1" x14ac:dyDescent="0.2">
      <c r="A172" s="346"/>
      <c r="B172" s="347"/>
      <c r="C172" s="347"/>
    </row>
    <row r="173" spans="1:3" ht="15.75" customHeight="1" x14ac:dyDescent="0.2">
      <c r="A173" s="346"/>
      <c r="B173" s="347"/>
      <c r="C173" s="347"/>
    </row>
    <row r="174" spans="1:3" ht="15.75" customHeight="1" x14ac:dyDescent="0.2">
      <c r="A174" s="346"/>
      <c r="B174" s="347"/>
      <c r="C174" s="347"/>
    </row>
    <row r="175" spans="1:3" ht="15.75" customHeight="1" x14ac:dyDescent="0.2">
      <c r="A175" s="346"/>
      <c r="B175" s="347"/>
      <c r="C175" s="347"/>
    </row>
    <row r="176" spans="1:3" ht="15.75" customHeight="1" x14ac:dyDescent="0.2">
      <c r="A176" s="346"/>
      <c r="B176" s="347"/>
      <c r="C176" s="347"/>
    </row>
    <row r="177" spans="1:3" ht="15.75" customHeight="1" x14ac:dyDescent="0.2">
      <c r="A177" s="346"/>
      <c r="B177" s="347"/>
      <c r="C177" s="347"/>
    </row>
    <row r="178" spans="1:3" ht="15.75" customHeight="1" x14ac:dyDescent="0.2">
      <c r="A178" s="346"/>
      <c r="B178" s="347"/>
      <c r="C178" s="347"/>
    </row>
    <row r="179" spans="1:3" ht="15.75" customHeight="1" x14ac:dyDescent="0.2">
      <c r="A179" s="346"/>
      <c r="B179" s="347"/>
      <c r="C179" s="347"/>
    </row>
    <row r="180" spans="1:3" ht="15.75" customHeight="1" x14ac:dyDescent="0.2">
      <c r="A180" s="346"/>
      <c r="B180" s="347"/>
      <c r="C180" s="347"/>
    </row>
    <row r="181" spans="1:3" ht="15.75" customHeight="1" x14ac:dyDescent="0.2">
      <c r="A181" s="346"/>
      <c r="B181" s="347"/>
      <c r="C181" s="347"/>
    </row>
    <row r="182" spans="1:3" ht="15.75" customHeight="1" x14ac:dyDescent="0.2">
      <c r="A182" s="346"/>
      <c r="B182" s="347"/>
      <c r="C182" s="347"/>
    </row>
    <row r="183" spans="1:3" ht="15.75" customHeight="1" x14ac:dyDescent="0.2">
      <c r="A183" s="346"/>
      <c r="B183" s="347"/>
      <c r="C183" s="347"/>
    </row>
    <row r="184" spans="1:3" ht="15.75" customHeight="1" x14ac:dyDescent="0.2">
      <c r="A184" s="346"/>
      <c r="B184" s="347"/>
      <c r="C184" s="347"/>
    </row>
    <row r="185" spans="1:3" ht="15.75" customHeight="1" x14ac:dyDescent="0.2">
      <c r="A185" s="346"/>
      <c r="B185" s="347"/>
      <c r="C185" s="347"/>
    </row>
    <row r="186" spans="1:3" x14ac:dyDescent="0.2">
      <c r="A186" s="346"/>
      <c r="B186" s="347"/>
      <c r="C186" s="347"/>
    </row>
    <row r="187" spans="1:3" x14ac:dyDescent="0.2">
      <c r="A187" s="346"/>
      <c r="B187" s="347"/>
      <c r="C187" s="347"/>
    </row>
    <row r="188" spans="1:3" x14ac:dyDescent="0.2">
      <c r="A188" s="346"/>
      <c r="B188" s="347"/>
      <c r="C188" s="347"/>
    </row>
    <row r="189" spans="1:3" x14ac:dyDescent="0.2">
      <c r="A189" s="346"/>
      <c r="B189" s="347"/>
      <c r="C189" s="347"/>
    </row>
    <row r="190" spans="1:3" x14ac:dyDescent="0.2">
      <c r="A190" s="346"/>
      <c r="B190" s="347"/>
      <c r="C190" s="347"/>
    </row>
    <row r="191" spans="1:3" x14ac:dyDescent="0.2">
      <c r="A191" s="346"/>
      <c r="B191" s="347"/>
      <c r="C191" s="347"/>
    </row>
    <row r="192" spans="1:3" x14ac:dyDescent="0.2">
      <c r="A192" s="346"/>
      <c r="B192" s="347"/>
      <c r="C192" s="347"/>
    </row>
    <row r="193" spans="1:3" x14ac:dyDescent="0.2">
      <c r="A193" s="346"/>
      <c r="B193" s="347"/>
      <c r="C193" s="347"/>
    </row>
    <row r="194" spans="1:3" x14ac:dyDescent="0.2">
      <c r="A194" s="346"/>
      <c r="B194" s="347"/>
      <c r="C194" s="347"/>
    </row>
    <row r="195" spans="1:3" x14ac:dyDescent="0.2">
      <c r="A195" s="346"/>
      <c r="B195" s="347"/>
      <c r="C195" s="347"/>
    </row>
    <row r="196" spans="1:3" x14ac:dyDescent="0.2">
      <c r="A196" s="346"/>
      <c r="B196" s="347"/>
      <c r="C196" s="347"/>
    </row>
    <row r="197" spans="1:3" x14ac:dyDescent="0.2">
      <c r="A197" s="346"/>
      <c r="B197" s="347"/>
      <c r="C197" s="347"/>
    </row>
    <row r="198" spans="1:3" x14ac:dyDescent="0.2">
      <c r="A198" s="346"/>
      <c r="B198" s="347"/>
      <c r="C198" s="347"/>
    </row>
    <row r="199" spans="1:3" x14ac:dyDescent="0.2">
      <c r="A199" s="346"/>
      <c r="B199" s="347"/>
      <c r="C199" s="347"/>
    </row>
    <row r="200" spans="1:3" x14ac:dyDescent="0.2">
      <c r="A200" s="346"/>
      <c r="B200" s="347"/>
      <c r="C200" s="347"/>
    </row>
    <row r="201" spans="1:3" x14ac:dyDescent="0.2">
      <c r="A201" s="346"/>
      <c r="B201" s="347"/>
      <c r="C201" s="347"/>
    </row>
    <row r="202" spans="1:3" x14ac:dyDescent="0.2">
      <c r="A202" s="346"/>
      <c r="B202" s="347"/>
      <c r="C202" s="347"/>
    </row>
    <row r="203" spans="1:3" x14ac:dyDescent="0.2">
      <c r="A203" s="346"/>
      <c r="B203" s="347"/>
      <c r="C203" s="347"/>
    </row>
    <row r="204" spans="1:3" x14ac:dyDescent="0.2">
      <c r="A204" s="346"/>
      <c r="B204" s="347"/>
      <c r="C204" s="347"/>
    </row>
    <row r="205" spans="1:3" x14ac:dyDescent="0.2">
      <c r="A205" s="346"/>
      <c r="B205" s="347"/>
      <c r="C205" s="347"/>
    </row>
    <row r="206" spans="1:3" x14ac:dyDescent="0.2">
      <c r="A206" s="346"/>
      <c r="B206" s="347"/>
      <c r="C206" s="347"/>
    </row>
    <row r="207" spans="1:3" x14ac:dyDescent="0.2">
      <c r="A207" s="346"/>
      <c r="B207" s="347"/>
      <c r="C207" s="347"/>
    </row>
    <row r="208" spans="1:3" x14ac:dyDescent="0.2">
      <c r="A208" s="346"/>
      <c r="B208" s="347"/>
      <c r="C208" s="347"/>
    </row>
    <row r="209" spans="1:3" x14ac:dyDescent="0.2">
      <c r="A209" s="346"/>
      <c r="B209" s="347"/>
      <c r="C209" s="347"/>
    </row>
    <row r="210" spans="1:3" x14ac:dyDescent="0.2">
      <c r="A210" s="346"/>
      <c r="B210" s="347"/>
      <c r="C210" s="347"/>
    </row>
    <row r="211" spans="1:3" x14ac:dyDescent="0.2">
      <c r="A211" s="346"/>
      <c r="B211" s="347"/>
      <c r="C211" s="347"/>
    </row>
    <row r="212" spans="1:3" x14ac:dyDescent="0.2">
      <c r="A212" s="346"/>
      <c r="B212" s="347"/>
      <c r="C212" s="347"/>
    </row>
    <row r="213" spans="1:3" x14ac:dyDescent="0.2">
      <c r="A213" s="346"/>
      <c r="B213" s="347"/>
      <c r="C213" s="347"/>
    </row>
    <row r="214" spans="1:3" x14ac:dyDescent="0.2">
      <c r="A214" s="346"/>
      <c r="B214" s="347"/>
      <c r="C214" s="347"/>
    </row>
    <row r="215" spans="1:3" x14ac:dyDescent="0.2">
      <c r="A215" s="346"/>
      <c r="B215" s="347"/>
      <c r="C215" s="347"/>
    </row>
    <row r="216" spans="1:3" x14ac:dyDescent="0.2">
      <c r="A216" s="346"/>
      <c r="B216" s="347"/>
      <c r="C216" s="347"/>
    </row>
    <row r="217" spans="1:3" x14ac:dyDescent="0.2">
      <c r="A217" s="346"/>
      <c r="B217" s="347"/>
      <c r="C217" s="347"/>
    </row>
    <row r="218" spans="1:3" x14ac:dyDescent="0.2">
      <c r="A218" s="346"/>
      <c r="B218" s="347"/>
      <c r="C218" s="347"/>
    </row>
    <row r="219" spans="1:3" x14ac:dyDescent="0.2">
      <c r="A219" s="346"/>
      <c r="B219" s="347"/>
      <c r="C219" s="347"/>
    </row>
    <row r="220" spans="1:3" x14ac:dyDescent="0.2">
      <c r="A220" s="346"/>
      <c r="B220" s="347"/>
      <c r="C220" s="347"/>
    </row>
    <row r="221" spans="1:3" x14ac:dyDescent="0.2">
      <c r="A221" s="346"/>
      <c r="B221" s="347"/>
      <c r="C221" s="347"/>
    </row>
    <row r="222" spans="1:3" x14ac:dyDescent="0.2">
      <c r="A222" s="346"/>
      <c r="B222" s="347"/>
      <c r="C222" s="347"/>
    </row>
    <row r="223" spans="1:3" x14ac:dyDescent="0.2">
      <c r="A223" s="346"/>
      <c r="B223" s="347"/>
      <c r="C223" s="347"/>
    </row>
    <row r="224" spans="1:3" x14ac:dyDescent="0.2">
      <c r="A224" s="346"/>
      <c r="B224" s="347"/>
      <c r="C224" s="347"/>
    </row>
    <row r="225" spans="1:3" x14ac:dyDescent="0.2">
      <c r="A225" s="346"/>
      <c r="B225" s="347"/>
      <c r="C225" s="347"/>
    </row>
    <row r="226" spans="1:3" x14ac:dyDescent="0.2">
      <c r="A226" s="346"/>
      <c r="B226" s="347"/>
      <c r="C226" s="347"/>
    </row>
    <row r="227" spans="1:3" x14ac:dyDescent="0.2">
      <c r="A227" s="346"/>
      <c r="B227" s="347"/>
      <c r="C227" s="347"/>
    </row>
    <row r="228" spans="1:3" x14ac:dyDescent="0.2">
      <c r="A228" s="346"/>
      <c r="B228" s="347"/>
      <c r="C228" s="347"/>
    </row>
    <row r="229" spans="1:3" x14ac:dyDescent="0.2">
      <c r="A229" s="346"/>
      <c r="B229" s="347"/>
      <c r="C229" s="347"/>
    </row>
    <row r="230" spans="1:3" x14ac:dyDescent="0.2">
      <c r="A230" s="346"/>
      <c r="B230" s="347"/>
      <c r="C230" s="347"/>
    </row>
    <row r="231" spans="1:3" x14ac:dyDescent="0.2">
      <c r="A231" s="346"/>
      <c r="B231" s="347"/>
      <c r="C231" s="347"/>
    </row>
    <row r="232" spans="1:3" x14ac:dyDescent="0.2">
      <c r="A232" s="346"/>
      <c r="B232" s="347"/>
      <c r="C232" s="347"/>
    </row>
    <row r="233" spans="1:3" x14ac:dyDescent="0.2">
      <c r="A233" s="346"/>
      <c r="B233" s="347"/>
      <c r="C233" s="347"/>
    </row>
    <row r="234" spans="1:3" x14ac:dyDescent="0.2">
      <c r="A234" s="346"/>
      <c r="B234" s="347"/>
      <c r="C234" s="347"/>
    </row>
    <row r="235" spans="1:3" x14ac:dyDescent="0.2">
      <c r="A235" s="346"/>
      <c r="B235" s="347"/>
      <c r="C235" s="347"/>
    </row>
    <row r="236" spans="1:3" x14ac:dyDescent="0.2">
      <c r="A236" s="346"/>
      <c r="B236" s="347"/>
      <c r="C236" s="347"/>
    </row>
    <row r="237" spans="1:3" x14ac:dyDescent="0.2">
      <c r="A237" s="346"/>
      <c r="B237" s="347"/>
      <c r="C237" s="347"/>
    </row>
    <row r="238" spans="1:3" x14ac:dyDescent="0.2">
      <c r="A238" s="346"/>
      <c r="B238" s="347"/>
      <c r="C238" s="347"/>
    </row>
    <row r="239" spans="1:3" x14ac:dyDescent="0.2">
      <c r="A239" s="346"/>
      <c r="B239" s="347"/>
      <c r="C239" s="347"/>
    </row>
    <row r="240" spans="1:3" x14ac:dyDescent="0.2">
      <c r="A240" s="346"/>
      <c r="B240" s="347"/>
      <c r="C240" s="347"/>
    </row>
    <row r="241" spans="1:3" x14ac:dyDescent="0.2">
      <c r="A241" s="346"/>
      <c r="B241" s="347"/>
      <c r="C241" s="347"/>
    </row>
    <row r="242" spans="1:3" x14ac:dyDescent="0.2">
      <c r="A242" s="346"/>
      <c r="B242" s="347"/>
      <c r="C242" s="347"/>
    </row>
    <row r="243" spans="1:3" x14ac:dyDescent="0.2">
      <c r="A243" s="346"/>
      <c r="B243" s="347"/>
      <c r="C243" s="347"/>
    </row>
    <row r="244" spans="1:3" x14ac:dyDescent="0.2">
      <c r="A244" s="346"/>
      <c r="B244" s="347"/>
      <c r="C244" s="347"/>
    </row>
    <row r="245" spans="1:3" x14ac:dyDescent="0.2">
      <c r="A245" s="346"/>
      <c r="B245" s="347"/>
      <c r="C245" s="347"/>
    </row>
    <row r="246" spans="1:3" x14ac:dyDescent="0.2">
      <c r="A246" s="346"/>
      <c r="B246" s="347"/>
      <c r="C246" s="347"/>
    </row>
    <row r="247" spans="1:3" x14ac:dyDescent="0.2">
      <c r="A247" s="346"/>
      <c r="B247" s="347"/>
      <c r="C247" s="347"/>
    </row>
    <row r="248" spans="1:3" x14ac:dyDescent="0.2">
      <c r="A248" s="346"/>
      <c r="B248" s="347"/>
      <c r="C248" s="347"/>
    </row>
    <row r="249" spans="1:3" x14ac:dyDescent="0.2">
      <c r="A249" s="346"/>
      <c r="B249" s="347"/>
      <c r="C249" s="347"/>
    </row>
    <row r="250" spans="1:3" x14ac:dyDescent="0.2">
      <c r="A250" s="346"/>
      <c r="B250" s="347"/>
      <c r="C250" s="347"/>
    </row>
  </sheetData>
  <sheetProtection selectLockedCells="1"/>
  <protectedRanges>
    <protectedRange sqref="C66" name="Tartomány4"/>
    <protectedRange sqref="C78:C79" name="Tartomány4_1"/>
    <protectedRange sqref="C32" name="Tartomány1_2_1_3_1"/>
    <protectedRange sqref="C33:C44 C46:C51" name="Tartomány1_2_1_4_1_2_1"/>
    <protectedRange sqref="C16:C21" name="Tartomány1_2_1_2_1_1_1"/>
    <protectedRange sqref="C23" name="Tartomány1_2_1_1_2_1_1"/>
    <protectedRange sqref="C30:C31" name="Tartomány1_2_1_1_1"/>
    <protectedRange sqref="C14" name="Tartomány1_2_1_4_1"/>
    <protectedRange sqref="C45" name="Tartomány1_2_1_4_1_2_1_1"/>
    <protectedRange sqref="C15" name="Tartomány1_2_1_2"/>
  </protectedRanges>
  <mergeCells count="65">
    <mergeCell ref="D60:AA60"/>
    <mergeCell ref="AB60:AY60"/>
    <mergeCell ref="AZ60:BE60"/>
    <mergeCell ref="A65:AA65"/>
    <mergeCell ref="A66:AA66"/>
    <mergeCell ref="BB8:BC8"/>
    <mergeCell ref="BD8:BD9"/>
    <mergeCell ref="BE8:BE9"/>
    <mergeCell ref="D54:AA54"/>
    <mergeCell ref="AB54:AY54"/>
    <mergeCell ref="AZ54:BE54"/>
    <mergeCell ref="AS8:AS9"/>
    <mergeCell ref="AT8:AU8"/>
    <mergeCell ref="AV8:AW8"/>
    <mergeCell ref="AX8:AX9"/>
    <mergeCell ref="AY8:AY9"/>
    <mergeCell ref="AZ8:BA8"/>
    <mergeCell ref="AJ8:AK8"/>
    <mergeCell ref="AL8:AL9"/>
    <mergeCell ref="AM8:AM9"/>
    <mergeCell ref="AN8:AO8"/>
    <mergeCell ref="AR8:AR9"/>
    <mergeCell ref="AA8:AA9"/>
    <mergeCell ref="AB8:AC8"/>
    <mergeCell ref="AD8:AE8"/>
    <mergeCell ref="AF8:AF9"/>
    <mergeCell ref="AG8:AG9"/>
    <mergeCell ref="AH8:AI8"/>
    <mergeCell ref="AZ6:BE7"/>
    <mergeCell ref="BF6:BF9"/>
    <mergeCell ref="BG6:BG9"/>
    <mergeCell ref="D7:I7"/>
    <mergeCell ref="J7:O7"/>
    <mergeCell ref="P7:U7"/>
    <mergeCell ref="V7:AA7"/>
    <mergeCell ref="AB7:AG7"/>
    <mergeCell ref="AH7:AM7"/>
    <mergeCell ref="AN7:AS7"/>
    <mergeCell ref="Z8:Z9"/>
    <mergeCell ref="AT7:AY7"/>
    <mergeCell ref="D8:E8"/>
    <mergeCell ref="F8:G8"/>
    <mergeCell ref="H8:H9"/>
    <mergeCell ref="I8:I9"/>
    <mergeCell ref="A1:BE1"/>
    <mergeCell ref="A2:BE2"/>
    <mergeCell ref="A3:BE3"/>
    <mergeCell ref="A4:BE4"/>
    <mergeCell ref="A5:BE5"/>
    <mergeCell ref="A6:A9"/>
    <mergeCell ref="B6:B9"/>
    <mergeCell ref="C6:C9"/>
    <mergeCell ref="D6:AA6"/>
    <mergeCell ref="AB6:AY6"/>
    <mergeCell ref="J8:K8"/>
    <mergeCell ref="L8:M8"/>
    <mergeCell ref="N8:N9"/>
    <mergeCell ref="O8:O9"/>
    <mergeCell ref="P8:Q8"/>
    <mergeCell ref="R8:S8"/>
    <mergeCell ref="T8:T9"/>
    <mergeCell ref="U8:U9"/>
    <mergeCell ref="V8:W8"/>
    <mergeCell ref="X8:Y8"/>
    <mergeCell ref="AP8:AQ8"/>
  </mergeCells>
  <pageMargins left="0.19685039370078741" right="0.19685039370078741" top="0.19685039370078741" bottom="0.19685039370078741" header="0.11811023622047245" footer="0.11811023622047245"/>
  <pageSetup paperSize="8" scale="49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BG244"/>
  <sheetViews>
    <sheetView topLeftCell="A22" zoomScale="77" zoomScaleNormal="77" workbookViewId="0">
      <selection activeCell="C36" sqref="C36"/>
    </sheetView>
  </sheetViews>
  <sheetFormatPr defaultColWidth="10.6640625" defaultRowHeight="15" x14ac:dyDescent="0.2"/>
  <cols>
    <col min="1" max="1" width="17.1640625" style="348" customWidth="1"/>
    <col min="2" max="2" width="7.1640625" style="70" customWidth="1"/>
    <col min="3" max="3" width="60.33203125" style="70" customWidth="1"/>
    <col min="4" max="4" width="5.5" style="70" customWidth="1"/>
    <col min="5" max="5" width="6.83203125" style="70" customWidth="1"/>
    <col min="6" max="6" width="5.5" style="70" customWidth="1"/>
    <col min="7" max="7" width="6.83203125" style="70" customWidth="1"/>
    <col min="8" max="8" width="5.5" style="70" customWidth="1"/>
    <col min="9" max="9" width="5.6640625" style="70" bestFit="1" customWidth="1"/>
    <col min="10" max="10" width="5.5" style="70" customWidth="1"/>
    <col min="11" max="11" width="6.83203125" style="70" customWidth="1"/>
    <col min="12" max="12" width="5.6640625" style="70" customWidth="1"/>
    <col min="13" max="13" width="6.83203125" style="70" customWidth="1"/>
    <col min="14" max="14" width="5.5" style="70" customWidth="1"/>
    <col min="15" max="15" width="5.6640625" style="70" bestFit="1" customWidth="1"/>
    <col min="16" max="16" width="5.5" style="70" bestFit="1" customWidth="1"/>
    <col min="17" max="17" width="6.83203125" style="70" customWidth="1"/>
    <col min="18" max="18" width="6" style="70" bestFit="1" customWidth="1"/>
    <col min="19" max="19" width="6.83203125" style="70" customWidth="1"/>
    <col min="20" max="20" width="5.5" style="70" customWidth="1"/>
    <col min="21" max="21" width="5.6640625" style="70" bestFit="1" customWidth="1"/>
    <col min="22" max="22" width="5.5" style="70" bestFit="1" customWidth="1"/>
    <col min="23" max="23" width="6.83203125" style="70" customWidth="1"/>
    <col min="24" max="24" width="6" style="70" bestFit="1" customWidth="1"/>
    <col min="25" max="25" width="6.83203125" style="70" customWidth="1"/>
    <col min="26" max="26" width="5.5" style="70" customWidth="1"/>
    <col min="27" max="27" width="5.6640625" style="70" bestFit="1" customWidth="1"/>
    <col min="28" max="28" width="5.5" style="70" customWidth="1"/>
    <col min="29" max="29" width="6.83203125" style="70" customWidth="1"/>
    <col min="30" max="30" width="5.5" style="70" customWidth="1"/>
    <col min="31" max="31" width="6.83203125" style="70" customWidth="1"/>
    <col min="32" max="32" width="5.5" style="70" customWidth="1"/>
    <col min="33" max="33" width="5.6640625" style="70" bestFit="1" customWidth="1"/>
    <col min="34" max="34" width="5.5" style="70" customWidth="1"/>
    <col min="35" max="35" width="6.83203125" style="70" customWidth="1"/>
    <col min="36" max="36" width="5.5" style="70" customWidth="1"/>
    <col min="37" max="37" width="6.83203125" style="70" customWidth="1"/>
    <col min="38" max="38" width="5.5" style="70" customWidth="1"/>
    <col min="39" max="39" width="5.6640625" style="70" bestFit="1" customWidth="1"/>
    <col min="40" max="40" width="5.5" style="70" bestFit="1" customWidth="1"/>
    <col min="41" max="41" width="6.83203125" style="70" customWidth="1"/>
    <col min="42" max="42" width="6" style="70" bestFit="1" customWidth="1"/>
    <col min="43" max="43" width="6.83203125" style="70" customWidth="1"/>
    <col min="44" max="44" width="5.5" style="70" customWidth="1"/>
    <col min="45" max="45" width="5.6640625" style="70" bestFit="1" customWidth="1"/>
    <col min="46" max="46" width="5.5" style="70" bestFit="1" customWidth="1"/>
    <col min="47" max="47" width="6.83203125" style="70" customWidth="1"/>
    <col min="48" max="48" width="5.5" style="70" bestFit="1" customWidth="1"/>
    <col min="49" max="49" width="6.83203125" style="70" customWidth="1"/>
    <col min="50" max="50" width="5.5" style="70" customWidth="1"/>
    <col min="51" max="51" width="5.6640625" style="70" bestFit="1" customWidth="1"/>
    <col min="52" max="52" width="6.83203125" style="70" bestFit="1" customWidth="1"/>
    <col min="53" max="53" width="8.1640625" style="70" customWidth="1"/>
    <col min="54" max="54" width="6.83203125" style="70" bestFit="1" customWidth="1"/>
    <col min="55" max="55" width="8.1640625" style="70" bestFit="1" customWidth="1"/>
    <col min="56" max="56" width="6.83203125" style="70" bestFit="1" customWidth="1"/>
    <col min="57" max="57" width="9" style="70" customWidth="1"/>
    <col min="58" max="58" width="44.5" style="70" bestFit="1" customWidth="1"/>
    <col min="59" max="59" width="39" style="70" customWidth="1"/>
    <col min="60" max="16384" width="10.6640625" style="70"/>
  </cols>
  <sheetData>
    <row r="1" spans="1:59" ht="21.95" customHeight="1" x14ac:dyDescent="0.2">
      <c r="A1" s="961" t="s">
        <v>0</v>
      </c>
      <c r="B1" s="961"/>
      <c r="C1" s="961"/>
      <c r="D1" s="961"/>
      <c r="E1" s="961"/>
      <c r="F1" s="961"/>
      <c r="G1" s="961"/>
      <c r="H1" s="961"/>
      <c r="I1" s="961"/>
      <c r="J1" s="961"/>
      <c r="K1" s="961"/>
      <c r="L1" s="961"/>
      <c r="M1" s="961"/>
      <c r="N1" s="961"/>
      <c r="O1" s="961"/>
      <c r="P1" s="961"/>
      <c r="Q1" s="961"/>
      <c r="R1" s="961"/>
      <c r="S1" s="961"/>
      <c r="T1" s="961"/>
      <c r="U1" s="961"/>
      <c r="V1" s="961"/>
      <c r="W1" s="961"/>
      <c r="X1" s="961"/>
      <c r="Y1" s="961"/>
      <c r="Z1" s="961"/>
      <c r="AA1" s="961"/>
      <c r="AB1" s="961"/>
      <c r="AC1" s="961"/>
      <c r="AD1" s="961"/>
      <c r="AE1" s="961"/>
      <c r="AF1" s="961"/>
      <c r="AG1" s="961"/>
      <c r="AH1" s="961"/>
      <c r="AI1" s="961"/>
      <c r="AJ1" s="961"/>
      <c r="AK1" s="961"/>
      <c r="AL1" s="961"/>
      <c r="AM1" s="961"/>
      <c r="AN1" s="961"/>
      <c r="AO1" s="961"/>
      <c r="AP1" s="961"/>
      <c r="AQ1" s="961"/>
      <c r="AR1" s="961"/>
      <c r="AS1" s="961"/>
      <c r="AT1" s="961"/>
      <c r="AU1" s="961"/>
      <c r="AV1" s="961"/>
      <c r="AW1" s="961"/>
      <c r="AX1" s="961"/>
      <c r="AY1" s="961"/>
      <c r="AZ1" s="961"/>
      <c r="BA1" s="961"/>
      <c r="BB1" s="961"/>
      <c r="BC1" s="961"/>
      <c r="BD1" s="961"/>
      <c r="BE1" s="961"/>
    </row>
    <row r="2" spans="1:59" ht="21.95" customHeight="1" x14ac:dyDescent="0.2">
      <c r="A2" s="927" t="s">
        <v>172</v>
      </c>
      <c r="B2" s="927"/>
      <c r="C2" s="927"/>
      <c r="D2" s="927"/>
      <c r="E2" s="927"/>
      <c r="F2" s="927"/>
      <c r="G2" s="927"/>
      <c r="H2" s="927"/>
      <c r="I2" s="927"/>
      <c r="J2" s="927"/>
      <c r="K2" s="927"/>
      <c r="L2" s="927"/>
      <c r="M2" s="927"/>
      <c r="N2" s="927"/>
      <c r="O2" s="927"/>
      <c r="P2" s="927"/>
      <c r="Q2" s="927"/>
      <c r="R2" s="927"/>
      <c r="S2" s="927"/>
      <c r="T2" s="927"/>
      <c r="U2" s="927"/>
      <c r="V2" s="927"/>
      <c r="W2" s="927"/>
      <c r="X2" s="927"/>
      <c r="Y2" s="927"/>
      <c r="Z2" s="927"/>
      <c r="AA2" s="927"/>
      <c r="AB2" s="927"/>
      <c r="AC2" s="927"/>
      <c r="AD2" s="927"/>
      <c r="AE2" s="927"/>
      <c r="AF2" s="927"/>
      <c r="AG2" s="927"/>
      <c r="AH2" s="927"/>
      <c r="AI2" s="927"/>
      <c r="AJ2" s="927"/>
      <c r="AK2" s="927"/>
      <c r="AL2" s="927"/>
      <c r="AM2" s="927"/>
      <c r="AN2" s="927"/>
      <c r="AO2" s="927"/>
      <c r="AP2" s="927"/>
      <c r="AQ2" s="927"/>
      <c r="AR2" s="927"/>
      <c r="AS2" s="927"/>
      <c r="AT2" s="927"/>
      <c r="AU2" s="927"/>
      <c r="AV2" s="927"/>
      <c r="AW2" s="927"/>
      <c r="AX2" s="927"/>
      <c r="AY2" s="927"/>
      <c r="AZ2" s="927"/>
      <c r="BA2" s="927"/>
      <c r="BB2" s="927"/>
      <c r="BC2" s="927"/>
      <c r="BD2" s="927"/>
      <c r="BE2" s="927"/>
    </row>
    <row r="3" spans="1:59" ht="23.25" x14ac:dyDescent="0.2">
      <c r="A3" s="962" t="s">
        <v>345</v>
      </c>
      <c r="B3" s="962"/>
      <c r="C3" s="962"/>
      <c r="D3" s="962"/>
      <c r="E3" s="962"/>
      <c r="F3" s="962"/>
      <c r="G3" s="962"/>
      <c r="H3" s="962"/>
      <c r="I3" s="962"/>
      <c r="J3" s="962"/>
      <c r="K3" s="962"/>
      <c r="L3" s="962"/>
      <c r="M3" s="962"/>
      <c r="N3" s="962"/>
      <c r="O3" s="962"/>
      <c r="P3" s="962"/>
      <c r="Q3" s="962"/>
      <c r="R3" s="962"/>
      <c r="S3" s="962"/>
      <c r="T3" s="962"/>
      <c r="U3" s="962"/>
      <c r="V3" s="962"/>
      <c r="W3" s="962"/>
      <c r="X3" s="962"/>
      <c r="Y3" s="962"/>
      <c r="Z3" s="962"/>
      <c r="AA3" s="962"/>
      <c r="AB3" s="962"/>
      <c r="AC3" s="962"/>
      <c r="AD3" s="962"/>
      <c r="AE3" s="962"/>
      <c r="AF3" s="962"/>
      <c r="AG3" s="962"/>
      <c r="AH3" s="962"/>
      <c r="AI3" s="962"/>
      <c r="AJ3" s="962"/>
      <c r="AK3" s="962"/>
      <c r="AL3" s="962"/>
      <c r="AM3" s="962"/>
      <c r="AN3" s="962"/>
      <c r="AO3" s="962"/>
      <c r="AP3" s="962"/>
      <c r="AQ3" s="962"/>
      <c r="AR3" s="962"/>
      <c r="AS3" s="962"/>
      <c r="AT3" s="962"/>
      <c r="AU3" s="962"/>
      <c r="AV3" s="962"/>
      <c r="AW3" s="962"/>
      <c r="AX3" s="962"/>
      <c r="AY3" s="962"/>
      <c r="AZ3" s="962"/>
      <c r="BA3" s="962"/>
      <c r="BB3" s="962"/>
      <c r="BC3" s="962"/>
      <c r="BD3" s="962"/>
      <c r="BE3" s="962"/>
    </row>
    <row r="4" spans="1:59" s="190" customFormat="1" ht="23.25" x14ac:dyDescent="0.2">
      <c r="A4" s="927" t="s">
        <v>679</v>
      </c>
      <c r="B4" s="927"/>
      <c r="C4" s="927"/>
      <c r="D4" s="927"/>
      <c r="E4" s="927"/>
      <c r="F4" s="927"/>
      <c r="G4" s="927"/>
      <c r="H4" s="927"/>
      <c r="I4" s="927"/>
      <c r="J4" s="927"/>
      <c r="K4" s="927"/>
      <c r="L4" s="927"/>
      <c r="M4" s="927"/>
      <c r="N4" s="927"/>
      <c r="O4" s="927"/>
      <c r="P4" s="927"/>
      <c r="Q4" s="927"/>
      <c r="R4" s="927"/>
      <c r="S4" s="927"/>
      <c r="T4" s="927"/>
      <c r="U4" s="927"/>
      <c r="V4" s="927"/>
      <c r="W4" s="927"/>
      <c r="X4" s="927"/>
      <c r="Y4" s="927"/>
      <c r="Z4" s="927"/>
      <c r="AA4" s="927"/>
      <c r="AB4" s="927"/>
      <c r="AC4" s="927"/>
      <c r="AD4" s="927"/>
      <c r="AE4" s="927"/>
      <c r="AF4" s="927"/>
      <c r="AG4" s="927"/>
      <c r="AH4" s="927"/>
      <c r="AI4" s="927"/>
      <c r="AJ4" s="927"/>
      <c r="AK4" s="927"/>
      <c r="AL4" s="927"/>
      <c r="AM4" s="927"/>
      <c r="AN4" s="927"/>
      <c r="AO4" s="927"/>
      <c r="AP4" s="927"/>
      <c r="AQ4" s="927"/>
      <c r="AR4" s="927"/>
      <c r="AS4" s="927"/>
      <c r="AT4" s="927"/>
      <c r="AU4" s="927"/>
      <c r="AV4" s="927"/>
      <c r="AW4" s="927"/>
      <c r="AX4" s="927"/>
      <c r="AY4" s="927"/>
      <c r="AZ4" s="927"/>
      <c r="BA4" s="927"/>
      <c r="BB4" s="927"/>
      <c r="BC4" s="927"/>
      <c r="BD4" s="927"/>
      <c r="BE4" s="927"/>
    </row>
    <row r="5" spans="1:59" ht="24" customHeight="1" thickBot="1" x14ac:dyDescent="0.25">
      <c r="A5" s="926" t="s">
        <v>346</v>
      </c>
      <c r="B5" s="926"/>
      <c r="C5" s="926"/>
      <c r="D5" s="926"/>
      <c r="E5" s="926"/>
      <c r="F5" s="926"/>
      <c r="G5" s="926"/>
      <c r="H5" s="926"/>
      <c r="I5" s="926"/>
      <c r="J5" s="926"/>
      <c r="K5" s="926"/>
      <c r="L5" s="926"/>
      <c r="M5" s="926"/>
      <c r="N5" s="926"/>
      <c r="O5" s="926"/>
      <c r="P5" s="926"/>
      <c r="Q5" s="926"/>
      <c r="R5" s="926"/>
      <c r="S5" s="926"/>
      <c r="T5" s="926"/>
      <c r="U5" s="926"/>
      <c r="V5" s="926"/>
      <c r="W5" s="926"/>
      <c r="X5" s="926"/>
      <c r="Y5" s="926"/>
      <c r="Z5" s="926"/>
      <c r="AA5" s="926"/>
      <c r="AB5" s="926"/>
      <c r="AC5" s="926"/>
      <c r="AD5" s="926"/>
      <c r="AE5" s="926"/>
      <c r="AF5" s="926"/>
      <c r="AG5" s="926"/>
      <c r="AH5" s="926"/>
      <c r="AI5" s="926"/>
      <c r="AJ5" s="926"/>
      <c r="AK5" s="926"/>
      <c r="AL5" s="926"/>
      <c r="AM5" s="926"/>
      <c r="AN5" s="926"/>
      <c r="AO5" s="926"/>
      <c r="AP5" s="926"/>
      <c r="AQ5" s="926"/>
      <c r="AR5" s="926"/>
      <c r="AS5" s="926"/>
      <c r="AT5" s="926"/>
      <c r="AU5" s="926"/>
      <c r="AV5" s="926"/>
      <c r="AW5" s="926"/>
      <c r="AX5" s="926"/>
      <c r="AY5" s="926"/>
      <c r="AZ5" s="926"/>
      <c r="BA5" s="926"/>
      <c r="BB5" s="926"/>
      <c r="BC5" s="926"/>
      <c r="BD5" s="926"/>
      <c r="BE5" s="926"/>
    </row>
    <row r="6" spans="1:59" ht="15.75" customHeight="1" thickTop="1" thickBot="1" x14ac:dyDescent="0.25">
      <c r="A6" s="992" t="s">
        <v>1</v>
      </c>
      <c r="B6" s="995" t="s">
        <v>2</v>
      </c>
      <c r="C6" s="998" t="s">
        <v>3</v>
      </c>
      <c r="D6" s="988" t="s">
        <v>4</v>
      </c>
      <c r="E6" s="950"/>
      <c r="F6" s="950"/>
      <c r="G6" s="950"/>
      <c r="H6" s="950"/>
      <c r="I6" s="950"/>
      <c r="J6" s="950"/>
      <c r="K6" s="950"/>
      <c r="L6" s="950"/>
      <c r="M6" s="950"/>
      <c r="N6" s="950"/>
      <c r="O6" s="950"/>
      <c r="P6" s="950"/>
      <c r="Q6" s="950"/>
      <c r="R6" s="950"/>
      <c r="S6" s="950"/>
      <c r="T6" s="950"/>
      <c r="U6" s="950"/>
      <c r="V6" s="950"/>
      <c r="W6" s="950"/>
      <c r="X6" s="950"/>
      <c r="Y6" s="950"/>
      <c r="Z6" s="950"/>
      <c r="AA6" s="950"/>
      <c r="AB6" s="988" t="s">
        <v>4</v>
      </c>
      <c r="AC6" s="950"/>
      <c r="AD6" s="950"/>
      <c r="AE6" s="950"/>
      <c r="AF6" s="950"/>
      <c r="AG6" s="950"/>
      <c r="AH6" s="950"/>
      <c r="AI6" s="950"/>
      <c r="AJ6" s="950"/>
      <c r="AK6" s="950"/>
      <c r="AL6" s="950"/>
      <c r="AM6" s="950"/>
      <c r="AN6" s="950"/>
      <c r="AO6" s="950"/>
      <c r="AP6" s="950"/>
      <c r="AQ6" s="950"/>
      <c r="AR6" s="950"/>
      <c r="AS6" s="950"/>
      <c r="AT6" s="950"/>
      <c r="AU6" s="950"/>
      <c r="AV6" s="950"/>
      <c r="AW6" s="950"/>
      <c r="AX6" s="950"/>
      <c r="AY6" s="950"/>
      <c r="AZ6" s="1000" t="s">
        <v>5</v>
      </c>
      <c r="BA6" s="1001"/>
      <c r="BB6" s="1001"/>
      <c r="BC6" s="1001"/>
      <c r="BD6" s="1001"/>
      <c r="BE6" s="1002"/>
      <c r="BF6" s="936" t="s">
        <v>51</v>
      </c>
      <c r="BG6" s="936" t="s">
        <v>52</v>
      </c>
    </row>
    <row r="7" spans="1:59" ht="15.75" customHeight="1" x14ac:dyDescent="0.2">
      <c r="A7" s="993"/>
      <c r="B7" s="996"/>
      <c r="C7" s="999"/>
      <c r="D7" s="970" t="s">
        <v>6</v>
      </c>
      <c r="E7" s="971"/>
      <c r="F7" s="971"/>
      <c r="G7" s="971"/>
      <c r="H7" s="971"/>
      <c r="I7" s="972"/>
      <c r="J7" s="973" t="s">
        <v>7</v>
      </c>
      <c r="K7" s="971"/>
      <c r="L7" s="971"/>
      <c r="M7" s="971"/>
      <c r="N7" s="971"/>
      <c r="O7" s="974"/>
      <c r="P7" s="970" t="s">
        <v>8</v>
      </c>
      <c r="Q7" s="971"/>
      <c r="R7" s="971"/>
      <c r="S7" s="971"/>
      <c r="T7" s="971"/>
      <c r="U7" s="972"/>
      <c r="V7" s="973" t="s">
        <v>9</v>
      </c>
      <c r="W7" s="971"/>
      <c r="X7" s="971"/>
      <c r="Y7" s="971"/>
      <c r="Z7" s="971"/>
      <c r="AA7" s="972"/>
      <c r="AB7" s="970" t="s">
        <v>10</v>
      </c>
      <c r="AC7" s="971"/>
      <c r="AD7" s="971"/>
      <c r="AE7" s="971"/>
      <c r="AF7" s="971"/>
      <c r="AG7" s="972"/>
      <c r="AH7" s="973" t="s">
        <v>11</v>
      </c>
      <c r="AI7" s="971"/>
      <c r="AJ7" s="971"/>
      <c r="AK7" s="971"/>
      <c r="AL7" s="971"/>
      <c r="AM7" s="974"/>
      <c r="AN7" s="970" t="s">
        <v>37</v>
      </c>
      <c r="AO7" s="971"/>
      <c r="AP7" s="971"/>
      <c r="AQ7" s="971"/>
      <c r="AR7" s="971"/>
      <c r="AS7" s="972"/>
      <c r="AT7" s="973" t="s">
        <v>38</v>
      </c>
      <c r="AU7" s="971"/>
      <c r="AV7" s="971"/>
      <c r="AW7" s="971"/>
      <c r="AX7" s="971"/>
      <c r="AY7" s="972"/>
      <c r="AZ7" s="1003"/>
      <c r="BA7" s="1004"/>
      <c r="BB7" s="1004"/>
      <c r="BC7" s="1004"/>
      <c r="BD7" s="1004"/>
      <c r="BE7" s="1005"/>
      <c r="BF7" s="969"/>
      <c r="BG7" s="937"/>
    </row>
    <row r="8" spans="1:59" ht="15.75" customHeight="1" x14ac:dyDescent="0.2">
      <c r="A8" s="993"/>
      <c r="B8" s="996"/>
      <c r="C8" s="999"/>
      <c r="D8" s="958" t="s">
        <v>12</v>
      </c>
      <c r="E8" s="952"/>
      <c r="F8" s="953" t="s">
        <v>13</v>
      </c>
      <c r="G8" s="952"/>
      <c r="H8" s="954" t="s">
        <v>14</v>
      </c>
      <c r="I8" s="959" t="s">
        <v>39</v>
      </c>
      <c r="J8" s="951" t="s">
        <v>12</v>
      </c>
      <c r="K8" s="952"/>
      <c r="L8" s="953" t="s">
        <v>13</v>
      </c>
      <c r="M8" s="952"/>
      <c r="N8" s="954" t="s">
        <v>14</v>
      </c>
      <c r="O8" s="956" t="s">
        <v>39</v>
      </c>
      <c r="P8" s="958" t="s">
        <v>12</v>
      </c>
      <c r="Q8" s="952"/>
      <c r="R8" s="953" t="s">
        <v>13</v>
      </c>
      <c r="S8" s="952"/>
      <c r="T8" s="954" t="s">
        <v>14</v>
      </c>
      <c r="U8" s="959" t="s">
        <v>39</v>
      </c>
      <c r="V8" s="951" t="s">
        <v>12</v>
      </c>
      <c r="W8" s="952"/>
      <c r="X8" s="953" t="s">
        <v>13</v>
      </c>
      <c r="Y8" s="952"/>
      <c r="Z8" s="954" t="s">
        <v>14</v>
      </c>
      <c r="AA8" s="975" t="s">
        <v>39</v>
      </c>
      <c r="AB8" s="958" t="s">
        <v>12</v>
      </c>
      <c r="AC8" s="952"/>
      <c r="AD8" s="953" t="s">
        <v>13</v>
      </c>
      <c r="AE8" s="952"/>
      <c r="AF8" s="954" t="s">
        <v>14</v>
      </c>
      <c r="AG8" s="959" t="s">
        <v>39</v>
      </c>
      <c r="AH8" s="951" t="s">
        <v>12</v>
      </c>
      <c r="AI8" s="952"/>
      <c r="AJ8" s="953" t="s">
        <v>13</v>
      </c>
      <c r="AK8" s="952"/>
      <c r="AL8" s="954" t="s">
        <v>14</v>
      </c>
      <c r="AM8" s="956" t="s">
        <v>39</v>
      </c>
      <c r="AN8" s="958" t="s">
        <v>12</v>
      </c>
      <c r="AO8" s="952"/>
      <c r="AP8" s="953" t="s">
        <v>13</v>
      </c>
      <c r="AQ8" s="952"/>
      <c r="AR8" s="954" t="s">
        <v>14</v>
      </c>
      <c r="AS8" s="959" t="s">
        <v>39</v>
      </c>
      <c r="AT8" s="951" t="s">
        <v>12</v>
      </c>
      <c r="AU8" s="952"/>
      <c r="AV8" s="953" t="s">
        <v>13</v>
      </c>
      <c r="AW8" s="952"/>
      <c r="AX8" s="954" t="s">
        <v>14</v>
      </c>
      <c r="AY8" s="975" t="s">
        <v>39</v>
      </c>
      <c r="AZ8" s="951" t="s">
        <v>12</v>
      </c>
      <c r="BA8" s="952"/>
      <c r="BB8" s="953" t="s">
        <v>13</v>
      </c>
      <c r="BC8" s="952"/>
      <c r="BD8" s="954" t="s">
        <v>14</v>
      </c>
      <c r="BE8" s="977" t="s">
        <v>47</v>
      </c>
      <c r="BF8" s="969"/>
      <c r="BG8" s="937"/>
    </row>
    <row r="9" spans="1:59" ht="80.099999999999994" customHeight="1" thickBot="1" x14ac:dyDescent="0.25">
      <c r="A9" s="994"/>
      <c r="B9" s="997"/>
      <c r="C9" s="948"/>
      <c r="D9" s="191" t="s">
        <v>40</v>
      </c>
      <c r="E9" s="192" t="s">
        <v>41</v>
      </c>
      <c r="F9" s="193" t="s">
        <v>40</v>
      </c>
      <c r="G9" s="192" t="s">
        <v>41</v>
      </c>
      <c r="H9" s="955"/>
      <c r="I9" s="960"/>
      <c r="J9" s="194" t="s">
        <v>40</v>
      </c>
      <c r="K9" s="192" t="s">
        <v>41</v>
      </c>
      <c r="L9" s="193" t="s">
        <v>40</v>
      </c>
      <c r="M9" s="192" t="s">
        <v>41</v>
      </c>
      <c r="N9" s="955"/>
      <c r="O9" s="957"/>
      <c r="P9" s="191" t="s">
        <v>40</v>
      </c>
      <c r="Q9" s="192" t="s">
        <v>41</v>
      </c>
      <c r="R9" s="193" t="s">
        <v>40</v>
      </c>
      <c r="S9" s="192" t="s">
        <v>41</v>
      </c>
      <c r="T9" s="955"/>
      <c r="U9" s="960"/>
      <c r="V9" s="194" t="s">
        <v>40</v>
      </c>
      <c r="W9" s="192" t="s">
        <v>41</v>
      </c>
      <c r="X9" s="193" t="s">
        <v>40</v>
      </c>
      <c r="Y9" s="192" t="s">
        <v>41</v>
      </c>
      <c r="Z9" s="955"/>
      <c r="AA9" s="976"/>
      <c r="AB9" s="191" t="s">
        <v>40</v>
      </c>
      <c r="AC9" s="192" t="s">
        <v>41</v>
      </c>
      <c r="AD9" s="193" t="s">
        <v>40</v>
      </c>
      <c r="AE9" s="192" t="s">
        <v>41</v>
      </c>
      <c r="AF9" s="955"/>
      <c r="AG9" s="960"/>
      <c r="AH9" s="194" t="s">
        <v>40</v>
      </c>
      <c r="AI9" s="192" t="s">
        <v>41</v>
      </c>
      <c r="AJ9" s="193" t="s">
        <v>40</v>
      </c>
      <c r="AK9" s="192" t="s">
        <v>41</v>
      </c>
      <c r="AL9" s="955"/>
      <c r="AM9" s="957"/>
      <c r="AN9" s="191" t="s">
        <v>40</v>
      </c>
      <c r="AO9" s="192" t="s">
        <v>41</v>
      </c>
      <c r="AP9" s="193" t="s">
        <v>40</v>
      </c>
      <c r="AQ9" s="192" t="s">
        <v>41</v>
      </c>
      <c r="AR9" s="955"/>
      <c r="AS9" s="960"/>
      <c r="AT9" s="194" t="s">
        <v>40</v>
      </c>
      <c r="AU9" s="192" t="s">
        <v>41</v>
      </c>
      <c r="AV9" s="193" t="s">
        <v>40</v>
      </c>
      <c r="AW9" s="192" t="s">
        <v>41</v>
      </c>
      <c r="AX9" s="955"/>
      <c r="AY9" s="976"/>
      <c r="AZ9" s="194" t="s">
        <v>40</v>
      </c>
      <c r="BA9" s="192" t="s">
        <v>42</v>
      </c>
      <c r="BB9" s="193" t="s">
        <v>40</v>
      </c>
      <c r="BC9" s="192" t="s">
        <v>42</v>
      </c>
      <c r="BD9" s="955"/>
      <c r="BE9" s="978"/>
      <c r="BF9" s="969"/>
      <c r="BG9" s="937"/>
    </row>
    <row r="10" spans="1:59" s="200" customFormat="1" ht="15.75" customHeight="1" thickBot="1" x14ac:dyDescent="0.3">
      <c r="A10" s="195"/>
      <c r="B10" s="196"/>
      <c r="C10" s="197" t="s">
        <v>57</v>
      </c>
      <c r="D10" s="198">
        <f>SUM(SZAK!D90)</f>
        <v>9</v>
      </c>
      <c r="E10" s="198">
        <f>SUM(SZAK!E90)</f>
        <v>112</v>
      </c>
      <c r="F10" s="198">
        <f>SUM(SZAK!F90)</f>
        <v>25</v>
      </c>
      <c r="G10" s="198">
        <f>SUM(SZAK!G90)</f>
        <v>284</v>
      </c>
      <c r="H10" s="198">
        <f>SUM(SZAK!H90)</f>
        <v>22</v>
      </c>
      <c r="I10" s="198" t="s">
        <v>17</v>
      </c>
      <c r="J10" s="198">
        <f>SUM(SZAK!J90)</f>
        <v>5</v>
      </c>
      <c r="K10" s="198">
        <f>SUM(SZAK!K90)</f>
        <v>82</v>
      </c>
      <c r="L10" s="198">
        <f>SUM(SZAK!L90)</f>
        <v>14</v>
      </c>
      <c r="M10" s="198">
        <f>SUM(SZAK!M90)</f>
        <v>196</v>
      </c>
      <c r="N10" s="198">
        <f>SUM(SZAK!N90)</f>
        <v>18</v>
      </c>
      <c r="O10" s="198" t="s">
        <v>17</v>
      </c>
      <c r="P10" s="198">
        <f>SUM(SZAK!P90)</f>
        <v>8</v>
      </c>
      <c r="Q10" s="198">
        <f>SUM(SZAK!Q90)</f>
        <v>116</v>
      </c>
      <c r="R10" s="198">
        <f>SUM(SZAK!R90)</f>
        <v>12</v>
      </c>
      <c r="S10" s="198">
        <f>SUM(SZAK!S90)</f>
        <v>164</v>
      </c>
      <c r="T10" s="198">
        <f>SUM(SZAK!T90)</f>
        <v>19</v>
      </c>
      <c r="U10" s="198" t="s">
        <v>17</v>
      </c>
      <c r="V10" s="198">
        <f>SUM(SZAK!V90)</f>
        <v>4</v>
      </c>
      <c r="W10" s="198">
        <f>SUM(SZAK!W90)</f>
        <v>60</v>
      </c>
      <c r="X10" s="198">
        <f>SUM(SZAK!X90)</f>
        <v>15</v>
      </c>
      <c r="Y10" s="198">
        <f>SUM(SZAK!Y90)</f>
        <v>206</v>
      </c>
      <c r="Z10" s="198">
        <f>SUM(SZAK!Z90)</f>
        <v>20</v>
      </c>
      <c r="AA10" s="198" t="s">
        <v>17</v>
      </c>
      <c r="AB10" s="198">
        <f>SUM(SZAK!AB90)</f>
        <v>6</v>
      </c>
      <c r="AC10" s="198">
        <f>SUM(SZAK!AC90)</f>
        <v>80</v>
      </c>
      <c r="AD10" s="198">
        <f>SUM(SZAK!AD90)</f>
        <v>12</v>
      </c>
      <c r="AE10" s="198">
        <f>SUM(SZAK!AE90)</f>
        <v>172</v>
      </c>
      <c r="AF10" s="198">
        <f>SUM(SZAK!AF90)</f>
        <v>17</v>
      </c>
      <c r="AG10" s="198" t="s">
        <v>17</v>
      </c>
      <c r="AH10" s="198">
        <f>SUM(SZAK!AH90)</f>
        <v>4</v>
      </c>
      <c r="AI10" s="198">
        <f>SUM(SZAK!AI90)</f>
        <v>60</v>
      </c>
      <c r="AJ10" s="198">
        <f>SUM(SZAK!AJ90)</f>
        <v>11</v>
      </c>
      <c r="AK10" s="198">
        <f>SUM(SZAK!AK90)</f>
        <v>150</v>
      </c>
      <c r="AL10" s="198">
        <f>SUM(SZAK!AL90)</f>
        <v>15</v>
      </c>
      <c r="AM10" s="198" t="s">
        <v>17</v>
      </c>
      <c r="AN10" s="198">
        <f>SUM(SZAK!AN90)</f>
        <v>1</v>
      </c>
      <c r="AO10" s="198">
        <f>SUM(SZAK!AO90)</f>
        <v>14</v>
      </c>
      <c r="AP10" s="198">
        <f>SUM(SZAK!AP90)</f>
        <v>11</v>
      </c>
      <c r="AQ10" s="198">
        <f>SUM(SZAK!AQ90)</f>
        <v>154</v>
      </c>
      <c r="AR10" s="198">
        <f>SUM(SZAK!AR90)</f>
        <v>18</v>
      </c>
      <c r="AS10" s="198" t="s">
        <v>17</v>
      </c>
      <c r="AT10" s="198">
        <f>SUM(SZAK!AT90)</f>
        <v>3</v>
      </c>
      <c r="AU10" s="198">
        <f>SUM(SZAK!AU90)</f>
        <v>34</v>
      </c>
      <c r="AV10" s="198">
        <f>SUM(SZAK!AV90)</f>
        <v>8</v>
      </c>
      <c r="AW10" s="198">
        <f>SUM(SZAK!AW90)</f>
        <v>80</v>
      </c>
      <c r="AX10" s="198">
        <f>SUM(SZAK!AX90)</f>
        <v>16</v>
      </c>
      <c r="AY10" s="198" t="s">
        <v>17</v>
      </c>
      <c r="AZ10" s="198">
        <f>SUM(SZAK!AZ90)</f>
        <v>40</v>
      </c>
      <c r="BA10" s="198">
        <f>SUM(SZAK!BA90)</f>
        <v>546</v>
      </c>
      <c r="BB10" s="198">
        <f>SUM(SZAK!BB90)</f>
        <v>108</v>
      </c>
      <c r="BC10" s="198">
        <f>SUM(SZAK!BC90)</f>
        <v>1380</v>
      </c>
      <c r="BD10" s="198">
        <f>SUM(SZAK!BD90)</f>
        <v>145</v>
      </c>
      <c r="BE10" s="198">
        <f>SUM(SZAK!BE90)</f>
        <v>148</v>
      </c>
      <c r="BF10" s="199"/>
      <c r="BG10" s="199"/>
    </row>
    <row r="11" spans="1:59" s="200" customFormat="1" ht="15.75" customHeight="1" x14ac:dyDescent="0.25">
      <c r="A11" s="201" t="s">
        <v>7</v>
      </c>
      <c r="B11" s="202"/>
      <c r="C11" s="203" t="s">
        <v>53</v>
      </c>
      <c r="D11" s="204"/>
      <c r="E11" s="205"/>
      <c r="F11" s="206"/>
      <c r="G11" s="205"/>
      <c r="H11" s="206"/>
      <c r="I11" s="207"/>
      <c r="J11" s="206"/>
      <c r="K11" s="205"/>
      <c r="L11" s="206"/>
      <c r="M11" s="205"/>
      <c r="N11" s="206"/>
      <c r="O11" s="207"/>
      <c r="P11" s="206"/>
      <c r="Q11" s="205"/>
      <c r="R11" s="206"/>
      <c r="S11" s="205"/>
      <c r="T11" s="206"/>
      <c r="U11" s="207"/>
      <c r="V11" s="206"/>
      <c r="W11" s="205"/>
      <c r="X11" s="206"/>
      <c r="Y11" s="205"/>
      <c r="Z11" s="206"/>
      <c r="AA11" s="208"/>
      <c r="AB11" s="204"/>
      <c r="AC11" s="205"/>
      <c r="AD11" s="206"/>
      <c r="AE11" s="205"/>
      <c r="AF11" s="206"/>
      <c r="AG11" s="207"/>
      <c r="AH11" s="206"/>
      <c r="AI11" s="205"/>
      <c r="AJ11" s="206"/>
      <c r="AK11" s="205"/>
      <c r="AL11" s="206"/>
      <c r="AM11" s="207"/>
      <c r="AN11" s="206"/>
      <c r="AO11" s="205"/>
      <c r="AP11" s="206"/>
      <c r="AQ11" s="205"/>
      <c r="AR11" s="206"/>
      <c r="AS11" s="207"/>
      <c r="AT11" s="206"/>
      <c r="AU11" s="205"/>
      <c r="AV11" s="206"/>
      <c r="AW11" s="205"/>
      <c r="AX11" s="206"/>
      <c r="AY11" s="208"/>
      <c r="AZ11" s="209"/>
      <c r="BA11" s="209"/>
      <c r="BB11" s="209"/>
      <c r="BC11" s="209"/>
      <c r="BD11" s="209"/>
      <c r="BE11" s="210"/>
      <c r="BF11" s="137"/>
      <c r="BG11" s="137"/>
    </row>
    <row r="12" spans="1:59" ht="15.75" customHeight="1" x14ac:dyDescent="0.2">
      <c r="A12" s="12" t="s">
        <v>173</v>
      </c>
      <c r="B12" s="13" t="s">
        <v>15</v>
      </c>
      <c r="C12" s="14" t="s">
        <v>174</v>
      </c>
      <c r="D12" s="15">
        <v>2</v>
      </c>
      <c r="E12" s="16">
        <v>24</v>
      </c>
      <c r="F12" s="15"/>
      <c r="G12" s="16">
        <v>6</v>
      </c>
      <c r="H12" s="15">
        <v>2</v>
      </c>
      <c r="I12" s="17" t="s">
        <v>352</v>
      </c>
      <c r="J12" s="18"/>
      <c r="K12" s="16" t="str">
        <f t="shared" ref="K12" si="0">IF(J12*15=0,"",J12*15)</f>
        <v/>
      </c>
      <c r="L12" s="19"/>
      <c r="M12" s="16" t="str">
        <f t="shared" ref="M12" si="1">IF(L12*15=0,"",L12*15)</f>
        <v/>
      </c>
      <c r="N12" s="15"/>
      <c r="O12" s="20"/>
      <c r="P12" s="211"/>
      <c r="Q12" s="212" t="str">
        <f t="shared" ref="Q12:Q30" si="2">IF(P12*15=0,"",P12*15)</f>
        <v/>
      </c>
      <c r="R12" s="213"/>
      <c r="S12" s="212" t="str">
        <f t="shared" ref="S12:S30" si="3">IF(R12*15=0,"",R12*15)</f>
        <v/>
      </c>
      <c r="T12" s="214"/>
      <c r="U12" s="215"/>
      <c r="V12" s="211"/>
      <c r="W12" s="212" t="str">
        <f t="shared" ref="W12:W33" si="4">IF(V12*15=0,"",V12*15)</f>
        <v/>
      </c>
      <c r="X12" s="213"/>
      <c r="Y12" s="212" t="str">
        <f t="shared" ref="Y12:Y21" si="5">IF(X12*15=0,"",X12*15)</f>
        <v/>
      </c>
      <c r="Z12" s="214"/>
      <c r="AA12" s="215"/>
      <c r="AB12" s="211"/>
      <c r="AC12" s="212" t="str">
        <f t="shared" ref="AC12:AC38" si="6">IF(AB12*15=0,"",AB12*15)</f>
        <v/>
      </c>
      <c r="AD12" s="213"/>
      <c r="AE12" s="212" t="str">
        <f t="shared" ref="AE12:AE30" si="7">IF(AD12*15=0,"",AD12*15)</f>
        <v/>
      </c>
      <c r="AF12" s="214"/>
      <c r="AG12" s="215"/>
      <c r="AH12" s="211"/>
      <c r="AI12" s="212" t="str">
        <f t="shared" ref="AI12:AI30" si="8">IF(AH12*15=0,"",AH12*15)</f>
        <v/>
      </c>
      <c r="AJ12" s="213"/>
      <c r="AK12" s="212" t="str">
        <f t="shared" ref="AK12:AK30" si="9">IF(AJ12*15=0,"",AJ12*15)</f>
        <v/>
      </c>
      <c r="AL12" s="214"/>
      <c r="AM12" s="215"/>
      <c r="AN12" s="211"/>
      <c r="AO12" s="212" t="str">
        <f t="shared" ref="AO12:AO30" si="10">IF(AN12*15=0,"",AN12*15)</f>
        <v/>
      </c>
      <c r="AP12" s="213"/>
      <c r="AQ12" s="212" t="str">
        <f t="shared" ref="AQ12:AQ40" si="11">IF(AP12*15=0,"",AP12*15)</f>
        <v/>
      </c>
      <c r="AR12" s="214"/>
      <c r="AS12" s="215"/>
      <c r="AT12" s="211"/>
      <c r="AU12" s="212" t="str">
        <f t="shared" ref="AU12:AU20" si="12">IF(AT12*15=0,"",AT12*15)</f>
        <v/>
      </c>
      <c r="AV12" s="213"/>
      <c r="AW12" s="212" t="str">
        <f t="shared" ref="AW12:AW20" si="13">IF(AV12*15=0,"",AV12*15)</f>
        <v/>
      </c>
      <c r="AX12" s="214"/>
      <c r="AY12" s="215"/>
      <c r="AZ12" s="24">
        <f t="shared" ref="AZ12" si="14">IF(D12+J12+P12+V12+AB12+AH12+AN12+AT12=0,"",D12+J12+P12+V12+AB12+AH12+AN12+AT12)</f>
        <v>2</v>
      </c>
      <c r="BA12" s="16">
        <v>24</v>
      </c>
      <c r="BB12" s="25" t="str">
        <f t="shared" ref="BB12" si="15">IF(F12+L12+R12+X12+AD12+AJ12+AP12+AV12=0,"",F12+L12+R12+X12+AD12+AJ12+AP12+AV12)</f>
        <v/>
      </c>
      <c r="BC12" s="16">
        <v>6</v>
      </c>
      <c r="BD12" s="25">
        <f t="shared" ref="BD12" si="16">IF(N12+H12+T12+Z12+AF12+AL12+AR12+AX12=0,"",N12+H12+T12+Z12+AF12+AL12+AR12+AX12)</f>
        <v>2</v>
      </c>
      <c r="BE12" s="26">
        <f t="shared" ref="BE12" si="17">IF(D12+F12+L12+J12+P12+R12+V12+X12+AB12+AD12+AH12+AJ12+AN12+AP12+AT12+AV12=0,"",D12+F12+L12+J12+P12+R12+V12+X12+AB12+AD12+AH12+AJ12+AN12+AP12+AT12+AV12)</f>
        <v>2</v>
      </c>
      <c r="BF12" s="41" t="s">
        <v>491</v>
      </c>
      <c r="BG12" s="41" t="s">
        <v>499</v>
      </c>
    </row>
    <row r="13" spans="1:59" ht="15.75" customHeight="1" x14ac:dyDescent="0.2">
      <c r="A13" s="12" t="s">
        <v>175</v>
      </c>
      <c r="B13" s="13" t="s">
        <v>15</v>
      </c>
      <c r="C13" s="14" t="s">
        <v>176</v>
      </c>
      <c r="D13" s="15">
        <v>5</v>
      </c>
      <c r="E13" s="16">
        <v>50</v>
      </c>
      <c r="F13" s="15">
        <v>2</v>
      </c>
      <c r="G13" s="16">
        <v>20</v>
      </c>
      <c r="H13" s="15">
        <v>4</v>
      </c>
      <c r="I13" s="17" t="s">
        <v>352</v>
      </c>
      <c r="J13" s="18"/>
      <c r="K13" s="16"/>
      <c r="L13" s="19"/>
      <c r="M13" s="16"/>
      <c r="N13" s="19"/>
      <c r="O13" s="20"/>
      <c r="P13" s="211"/>
      <c r="Q13" s="212" t="str">
        <f t="shared" si="2"/>
        <v/>
      </c>
      <c r="R13" s="213"/>
      <c r="S13" s="212" t="str">
        <f t="shared" si="3"/>
        <v/>
      </c>
      <c r="T13" s="214"/>
      <c r="U13" s="215"/>
      <c r="V13" s="211"/>
      <c r="W13" s="212" t="str">
        <f t="shared" si="4"/>
        <v/>
      </c>
      <c r="X13" s="213"/>
      <c r="Y13" s="212" t="str">
        <f t="shared" si="5"/>
        <v/>
      </c>
      <c r="Z13" s="214"/>
      <c r="AA13" s="215"/>
      <c r="AB13" s="211"/>
      <c r="AC13" s="212" t="str">
        <f t="shared" si="6"/>
        <v/>
      </c>
      <c r="AD13" s="213"/>
      <c r="AE13" s="212" t="str">
        <f t="shared" si="7"/>
        <v/>
      </c>
      <c r="AF13" s="214"/>
      <c r="AG13" s="215"/>
      <c r="AH13" s="211"/>
      <c r="AI13" s="212" t="str">
        <f t="shared" si="8"/>
        <v/>
      </c>
      <c r="AJ13" s="213"/>
      <c r="AK13" s="212" t="str">
        <f t="shared" si="9"/>
        <v/>
      </c>
      <c r="AL13" s="214"/>
      <c r="AM13" s="215"/>
      <c r="AN13" s="211"/>
      <c r="AO13" s="212" t="str">
        <f t="shared" si="10"/>
        <v/>
      </c>
      <c r="AP13" s="213"/>
      <c r="AQ13" s="212" t="str">
        <f t="shared" si="11"/>
        <v/>
      </c>
      <c r="AR13" s="214"/>
      <c r="AS13" s="215"/>
      <c r="AT13" s="211"/>
      <c r="AU13" s="212" t="str">
        <f t="shared" si="12"/>
        <v/>
      </c>
      <c r="AV13" s="213"/>
      <c r="AW13" s="212" t="str">
        <f t="shared" si="13"/>
        <v/>
      </c>
      <c r="AX13" s="214"/>
      <c r="AY13" s="215"/>
      <c r="AZ13" s="24">
        <f t="shared" ref="AZ13:AZ45" si="18">IF(D13+J13+P13+V13+AB13+AH13+AN13+AT13=0,"",D13+J13+P13+V13+AB13+AH13+AN13+AT13)</f>
        <v>5</v>
      </c>
      <c r="BA13" s="16">
        <v>50</v>
      </c>
      <c r="BB13" s="25">
        <f t="shared" ref="BB13:BB45" si="19">IF(F13+L13+R13+X13+AD13+AJ13+AP13+AV13=0,"",F13+L13+R13+X13+AD13+AJ13+AP13+AV13)</f>
        <v>2</v>
      </c>
      <c r="BC13" s="16">
        <v>10</v>
      </c>
      <c r="BD13" s="25">
        <f t="shared" ref="BD13:BD45" si="20">IF(N13+H13+T13+Z13+AF13+AL13+AR13+AX13=0,"",N13+H13+T13+Z13+AF13+AL13+AR13+AX13)</f>
        <v>4</v>
      </c>
      <c r="BE13" s="26">
        <f t="shared" ref="BE13:BE45" si="21">IF(D13+F13+L13+J13+P13+R13+V13+X13+AB13+AD13+AH13+AJ13+AN13+AP13+AT13+AV13=0,"",D13+F13+L13+J13+P13+R13+V13+X13+AB13+AD13+AH13+AJ13+AN13+AP13+AT13+AV13)</f>
        <v>7</v>
      </c>
      <c r="BF13" s="41" t="s">
        <v>491</v>
      </c>
      <c r="BG13" s="41" t="s">
        <v>499</v>
      </c>
    </row>
    <row r="14" spans="1:59" s="27" customFormat="1" ht="15.75" customHeight="1" x14ac:dyDescent="0.2">
      <c r="A14" s="28" t="s">
        <v>373</v>
      </c>
      <c r="B14" s="29" t="s">
        <v>15</v>
      </c>
      <c r="C14" s="30" t="s">
        <v>374</v>
      </c>
      <c r="D14" s="19"/>
      <c r="E14" s="16" t="str">
        <f t="shared" ref="E14" si="22">IF(D14*15=0,"",D14*15)</f>
        <v/>
      </c>
      <c r="F14" s="19"/>
      <c r="G14" s="16" t="str">
        <f t="shared" ref="G14" si="23">IF(F14*15=0,"",F14*15)</f>
        <v/>
      </c>
      <c r="H14" s="19"/>
      <c r="I14" s="23"/>
      <c r="J14" s="19"/>
      <c r="K14" s="16" t="str">
        <f t="shared" ref="K14" si="24">IF(J14*15=0,"",J14*15)</f>
        <v/>
      </c>
      <c r="L14" s="19"/>
      <c r="M14" s="16" t="str">
        <f t="shared" ref="M14" si="25">IF(L14*15=0,"",L14*15)</f>
        <v/>
      </c>
      <c r="N14" s="19"/>
      <c r="O14" s="23"/>
      <c r="P14" s="19"/>
      <c r="Q14" s="16" t="str">
        <f t="shared" si="2"/>
        <v/>
      </c>
      <c r="R14" s="19"/>
      <c r="S14" s="16" t="str">
        <f t="shared" si="3"/>
        <v/>
      </c>
      <c r="T14" s="19"/>
      <c r="U14" s="23"/>
      <c r="V14" s="19"/>
      <c r="W14" s="16" t="str">
        <f t="shared" si="4"/>
        <v/>
      </c>
      <c r="X14" s="19"/>
      <c r="Y14" s="16" t="str">
        <f t="shared" si="5"/>
        <v/>
      </c>
      <c r="Z14" s="19"/>
      <c r="AA14" s="23"/>
      <c r="AB14" s="19"/>
      <c r="AC14" s="16"/>
      <c r="AD14" s="19"/>
      <c r="AE14" s="16"/>
      <c r="AF14" s="19"/>
      <c r="AG14" s="23"/>
      <c r="AH14" s="19">
        <v>2</v>
      </c>
      <c r="AI14" s="16">
        <v>28</v>
      </c>
      <c r="AJ14" s="19"/>
      <c r="AK14" s="16" t="str">
        <f t="shared" si="9"/>
        <v/>
      </c>
      <c r="AL14" s="19">
        <v>2</v>
      </c>
      <c r="AM14" s="23" t="s">
        <v>15</v>
      </c>
      <c r="AN14" s="19"/>
      <c r="AO14" s="16" t="str">
        <f t="shared" si="10"/>
        <v/>
      </c>
      <c r="AP14" s="19"/>
      <c r="AQ14" s="16" t="str">
        <f t="shared" si="11"/>
        <v/>
      </c>
      <c r="AR14" s="19"/>
      <c r="AS14" s="23"/>
      <c r="AT14" s="19"/>
      <c r="AU14" s="16" t="str">
        <f t="shared" si="12"/>
        <v/>
      </c>
      <c r="AV14" s="19"/>
      <c r="AW14" s="16" t="str">
        <f t="shared" si="13"/>
        <v/>
      </c>
      <c r="AX14" s="19"/>
      <c r="AY14" s="21"/>
      <c r="AZ14" s="24">
        <f t="shared" si="18"/>
        <v>2</v>
      </c>
      <c r="BA14" s="16">
        <f t="shared" ref="BA14" si="26">IF((D14+J14+P14+V14+AB14+AH14+AN14+AT14)*14=0,"",(D14+J14+P14+V14+AB14+AH14+AN14+AT14)*14)</f>
        <v>28</v>
      </c>
      <c r="BB14" s="25" t="str">
        <f t="shared" si="19"/>
        <v/>
      </c>
      <c r="BC14" s="16" t="str">
        <f t="shared" ref="BC14" si="27">IF((L14+F14+R14+X14+AD14+AJ14+AP14+AV14)*14=0,"",(L14+F14+R14+X14+AD14+AJ14+AP14+AV14)*14)</f>
        <v/>
      </c>
      <c r="BD14" s="25">
        <f t="shared" si="20"/>
        <v>2</v>
      </c>
      <c r="BE14" s="26">
        <f t="shared" si="21"/>
        <v>2</v>
      </c>
      <c r="BF14" s="40" t="s">
        <v>485</v>
      </c>
      <c r="BG14" s="41" t="s">
        <v>623</v>
      </c>
    </row>
    <row r="15" spans="1:59" ht="15.75" customHeight="1" x14ac:dyDescent="0.2">
      <c r="A15" s="102" t="s">
        <v>177</v>
      </c>
      <c r="B15" s="29" t="s">
        <v>15</v>
      </c>
      <c r="C15" s="216" t="s">
        <v>498</v>
      </c>
      <c r="D15" s="211"/>
      <c r="E15" s="212" t="str">
        <f t="shared" ref="E15:E34" si="28">IF(D15*15=0,"",D15*15)</f>
        <v/>
      </c>
      <c r="F15" s="213"/>
      <c r="G15" s="212" t="str">
        <f t="shared" ref="G15:G30" si="29">IF(F15*15=0,"",F15*15)</f>
        <v/>
      </c>
      <c r="H15" s="214"/>
      <c r="I15" s="215"/>
      <c r="J15" s="211">
        <v>1</v>
      </c>
      <c r="K15" s="212">
        <v>14</v>
      </c>
      <c r="L15" s="213"/>
      <c r="M15" s="212" t="str">
        <f t="shared" ref="M15:M29" si="30">IF(L15*15=0,"",L15*15)</f>
        <v/>
      </c>
      <c r="N15" s="214">
        <v>2</v>
      </c>
      <c r="O15" s="215" t="s">
        <v>352</v>
      </c>
      <c r="P15" s="211"/>
      <c r="Q15" s="212" t="str">
        <f t="shared" si="2"/>
        <v/>
      </c>
      <c r="R15" s="213"/>
      <c r="S15" s="212" t="str">
        <f t="shared" si="3"/>
        <v/>
      </c>
      <c r="T15" s="214"/>
      <c r="U15" s="215"/>
      <c r="V15" s="211"/>
      <c r="W15" s="212" t="str">
        <f t="shared" si="4"/>
        <v/>
      </c>
      <c r="X15" s="213"/>
      <c r="Y15" s="212" t="str">
        <f t="shared" si="5"/>
        <v/>
      </c>
      <c r="Z15" s="214"/>
      <c r="AA15" s="215"/>
      <c r="AB15" s="211"/>
      <c r="AC15" s="212" t="str">
        <f t="shared" si="6"/>
        <v/>
      </c>
      <c r="AD15" s="213"/>
      <c r="AE15" s="212" t="str">
        <f t="shared" si="7"/>
        <v/>
      </c>
      <c r="AF15" s="214"/>
      <c r="AG15" s="215"/>
      <c r="AH15" s="211"/>
      <c r="AI15" s="212" t="str">
        <f t="shared" si="8"/>
        <v/>
      </c>
      <c r="AJ15" s="213"/>
      <c r="AK15" s="212" t="str">
        <f t="shared" si="9"/>
        <v/>
      </c>
      <c r="AL15" s="214"/>
      <c r="AM15" s="215"/>
      <c r="AN15" s="211"/>
      <c r="AO15" s="212" t="str">
        <f t="shared" si="10"/>
        <v/>
      </c>
      <c r="AP15" s="213"/>
      <c r="AQ15" s="212" t="str">
        <f t="shared" si="11"/>
        <v/>
      </c>
      <c r="AR15" s="214"/>
      <c r="AS15" s="215"/>
      <c r="AT15" s="211"/>
      <c r="AU15" s="212" t="str">
        <f t="shared" si="12"/>
        <v/>
      </c>
      <c r="AV15" s="213"/>
      <c r="AW15" s="212" t="str">
        <f t="shared" si="13"/>
        <v/>
      </c>
      <c r="AX15" s="214"/>
      <c r="AY15" s="215"/>
      <c r="AZ15" s="24">
        <f t="shared" si="18"/>
        <v>1</v>
      </c>
      <c r="BA15" s="16">
        <f t="shared" ref="BA15:BA45" si="31">IF((D15+J15+P15+V15+AB15+AH15+AN15+AT15)*14=0,"",(D15+J15+P15+V15+AB15+AH15+AN15+AT15)*14)</f>
        <v>14</v>
      </c>
      <c r="BB15" s="25" t="str">
        <f t="shared" si="19"/>
        <v/>
      </c>
      <c r="BC15" s="16" t="str">
        <f t="shared" ref="BC15:BC45" si="32">IF((L15+F15+R15+X15+AD15+AJ15+AP15+AV15)*14=0,"",(L15+F15+R15+X15+AD15+AJ15+AP15+AV15)*14)</f>
        <v/>
      </c>
      <c r="BD15" s="25">
        <f t="shared" si="20"/>
        <v>2</v>
      </c>
      <c r="BE15" s="26">
        <f t="shared" si="21"/>
        <v>1</v>
      </c>
      <c r="BF15" s="41" t="s">
        <v>488</v>
      </c>
      <c r="BG15" s="41" t="s">
        <v>500</v>
      </c>
    </row>
    <row r="16" spans="1:59" ht="15.75" customHeight="1" x14ac:dyDescent="0.25">
      <c r="A16" s="822" t="s">
        <v>446</v>
      </c>
      <c r="B16" s="29" t="s">
        <v>15</v>
      </c>
      <c r="C16" s="823" t="s">
        <v>178</v>
      </c>
      <c r="D16" s="19"/>
      <c r="E16" s="16" t="str">
        <f t="shared" si="28"/>
        <v/>
      </c>
      <c r="F16" s="19"/>
      <c r="G16" s="16" t="str">
        <f t="shared" si="29"/>
        <v/>
      </c>
      <c r="H16" s="19"/>
      <c r="I16" s="23"/>
      <c r="J16" s="19"/>
      <c r="K16" s="16" t="str">
        <f t="shared" ref="K16:K29" si="33">IF(J16*15=0,"",J16*15)</f>
        <v/>
      </c>
      <c r="L16" s="19"/>
      <c r="M16" s="16" t="str">
        <f t="shared" si="30"/>
        <v/>
      </c>
      <c r="N16" s="19"/>
      <c r="O16" s="23"/>
      <c r="P16" s="19"/>
      <c r="Q16" s="16" t="str">
        <f t="shared" si="2"/>
        <v/>
      </c>
      <c r="R16" s="19"/>
      <c r="S16" s="16" t="str">
        <f t="shared" si="3"/>
        <v/>
      </c>
      <c r="T16" s="19"/>
      <c r="U16" s="23"/>
      <c r="V16" s="19"/>
      <c r="W16" s="16" t="str">
        <f t="shared" si="4"/>
        <v/>
      </c>
      <c r="X16" s="19"/>
      <c r="Y16" s="16" t="str">
        <f t="shared" si="5"/>
        <v/>
      </c>
      <c r="Z16" s="19"/>
      <c r="AA16" s="23"/>
      <c r="AB16" s="19">
        <v>1</v>
      </c>
      <c r="AC16" s="16">
        <v>14</v>
      </c>
      <c r="AD16" s="19">
        <v>3</v>
      </c>
      <c r="AE16" s="16">
        <v>42</v>
      </c>
      <c r="AF16" s="19">
        <v>4</v>
      </c>
      <c r="AG16" s="23" t="s">
        <v>97</v>
      </c>
      <c r="AH16" s="19"/>
      <c r="AI16" s="16"/>
      <c r="AJ16" s="19"/>
      <c r="AK16" s="16"/>
      <c r="AL16" s="19"/>
      <c r="AM16" s="23"/>
      <c r="AN16" s="81"/>
      <c r="AO16" s="82" t="str">
        <f t="shared" si="10"/>
        <v/>
      </c>
      <c r="AP16" s="81"/>
      <c r="AQ16" s="82" t="str">
        <f t="shared" si="11"/>
        <v/>
      </c>
      <c r="AR16" s="81"/>
      <c r="AS16" s="349"/>
      <c r="AT16" s="19"/>
      <c r="AU16" s="16" t="str">
        <f t="shared" si="12"/>
        <v/>
      </c>
      <c r="AV16" s="19"/>
      <c r="AW16" s="16" t="str">
        <f t="shared" si="13"/>
        <v/>
      </c>
      <c r="AX16" s="19"/>
      <c r="AY16" s="21"/>
      <c r="AZ16" s="24">
        <f t="shared" si="18"/>
        <v>1</v>
      </c>
      <c r="BA16" s="16">
        <f t="shared" si="31"/>
        <v>14</v>
      </c>
      <c r="BB16" s="25">
        <f t="shared" si="19"/>
        <v>3</v>
      </c>
      <c r="BC16" s="16">
        <f t="shared" si="32"/>
        <v>42</v>
      </c>
      <c r="BD16" s="25">
        <f t="shared" si="20"/>
        <v>4</v>
      </c>
      <c r="BE16" s="26">
        <f t="shared" si="21"/>
        <v>4</v>
      </c>
      <c r="BF16" s="40" t="s">
        <v>893</v>
      </c>
      <c r="BG16" s="824" t="s">
        <v>941</v>
      </c>
    </row>
    <row r="17" spans="1:59" ht="15.75" customHeight="1" x14ac:dyDescent="0.2">
      <c r="A17" s="822" t="s">
        <v>447</v>
      </c>
      <c r="B17" s="29" t="s">
        <v>15</v>
      </c>
      <c r="C17" s="823" t="s">
        <v>179</v>
      </c>
      <c r="D17" s="19"/>
      <c r="E17" s="16" t="str">
        <f t="shared" si="28"/>
        <v/>
      </c>
      <c r="F17" s="19"/>
      <c r="G17" s="16" t="str">
        <f t="shared" si="29"/>
        <v/>
      </c>
      <c r="H17" s="19"/>
      <c r="I17" s="23"/>
      <c r="J17" s="19"/>
      <c r="K17" s="16" t="str">
        <f t="shared" si="33"/>
        <v/>
      </c>
      <c r="L17" s="19"/>
      <c r="M17" s="16" t="str">
        <f t="shared" si="30"/>
        <v/>
      </c>
      <c r="N17" s="19"/>
      <c r="O17" s="23"/>
      <c r="P17" s="19"/>
      <c r="Q17" s="16" t="str">
        <f t="shared" si="2"/>
        <v/>
      </c>
      <c r="R17" s="19"/>
      <c r="S17" s="16" t="str">
        <f t="shared" si="3"/>
        <v/>
      </c>
      <c r="T17" s="19"/>
      <c r="U17" s="23"/>
      <c r="V17" s="19"/>
      <c r="W17" s="16" t="str">
        <f t="shared" si="4"/>
        <v/>
      </c>
      <c r="X17" s="19"/>
      <c r="Y17" s="16" t="str">
        <f t="shared" si="5"/>
        <v/>
      </c>
      <c r="Z17" s="19"/>
      <c r="AA17" s="23"/>
      <c r="AB17" s="19"/>
      <c r="AC17" s="16" t="str">
        <f t="shared" si="6"/>
        <v/>
      </c>
      <c r="AD17" s="19"/>
      <c r="AE17" s="16" t="str">
        <f t="shared" si="7"/>
        <v/>
      </c>
      <c r="AF17" s="19"/>
      <c r="AG17" s="23"/>
      <c r="AH17" s="19">
        <v>1</v>
      </c>
      <c r="AI17" s="16">
        <v>14</v>
      </c>
      <c r="AJ17" s="19">
        <v>1</v>
      </c>
      <c r="AK17" s="16">
        <v>14</v>
      </c>
      <c r="AL17" s="19">
        <v>4</v>
      </c>
      <c r="AM17" s="23" t="s">
        <v>97</v>
      </c>
      <c r="AN17" s="19"/>
      <c r="AO17" s="16"/>
      <c r="AP17" s="19"/>
      <c r="AQ17" s="16"/>
      <c r="AR17" s="19"/>
      <c r="AS17" s="23"/>
      <c r="AT17" s="19"/>
      <c r="AU17" s="16" t="str">
        <f t="shared" si="12"/>
        <v/>
      </c>
      <c r="AV17" s="19"/>
      <c r="AW17" s="16" t="str">
        <f t="shared" si="13"/>
        <v/>
      </c>
      <c r="AX17" s="19"/>
      <c r="AY17" s="21"/>
      <c r="AZ17" s="24">
        <f t="shared" si="18"/>
        <v>1</v>
      </c>
      <c r="BA17" s="16">
        <f t="shared" si="31"/>
        <v>14</v>
      </c>
      <c r="BB17" s="25">
        <f t="shared" si="19"/>
        <v>1</v>
      </c>
      <c r="BC17" s="16">
        <f t="shared" si="32"/>
        <v>14</v>
      </c>
      <c r="BD17" s="25">
        <f t="shared" si="20"/>
        <v>4</v>
      </c>
      <c r="BE17" s="26">
        <f t="shared" si="21"/>
        <v>2</v>
      </c>
      <c r="BF17" s="40" t="s">
        <v>893</v>
      </c>
      <c r="BG17" s="824" t="s">
        <v>941</v>
      </c>
    </row>
    <row r="18" spans="1:59" ht="15.75" customHeight="1" x14ac:dyDescent="0.2">
      <c r="A18" s="28" t="s">
        <v>180</v>
      </c>
      <c r="B18" s="29" t="s">
        <v>15</v>
      </c>
      <c r="C18" s="217" t="s">
        <v>181</v>
      </c>
      <c r="D18" s="19"/>
      <c r="E18" s="16" t="str">
        <f t="shared" si="28"/>
        <v/>
      </c>
      <c r="F18" s="19"/>
      <c r="G18" s="16" t="str">
        <f t="shared" si="29"/>
        <v/>
      </c>
      <c r="H18" s="19"/>
      <c r="I18" s="23"/>
      <c r="J18" s="19"/>
      <c r="K18" s="16" t="str">
        <f t="shared" si="33"/>
        <v/>
      </c>
      <c r="L18" s="19"/>
      <c r="M18" s="16" t="str">
        <f t="shared" si="30"/>
        <v/>
      </c>
      <c r="N18" s="19"/>
      <c r="O18" s="23"/>
      <c r="P18" s="19"/>
      <c r="Q18" s="16" t="str">
        <f t="shared" si="2"/>
        <v/>
      </c>
      <c r="R18" s="19"/>
      <c r="S18" s="16" t="str">
        <f t="shared" si="3"/>
        <v/>
      </c>
      <c r="T18" s="19"/>
      <c r="U18" s="23"/>
      <c r="V18" s="19"/>
      <c r="W18" s="16" t="str">
        <f t="shared" si="4"/>
        <v/>
      </c>
      <c r="X18" s="19"/>
      <c r="Y18" s="16" t="str">
        <f t="shared" si="5"/>
        <v/>
      </c>
      <c r="Z18" s="19"/>
      <c r="AA18" s="23"/>
      <c r="AB18" s="19"/>
      <c r="AC18" s="16"/>
      <c r="AD18" s="19"/>
      <c r="AE18" s="16"/>
      <c r="AF18" s="19"/>
      <c r="AG18" s="23"/>
      <c r="AH18" s="19">
        <v>2</v>
      </c>
      <c r="AI18" s="16">
        <v>28</v>
      </c>
      <c r="AJ18" s="19">
        <v>2</v>
      </c>
      <c r="AK18" s="16">
        <v>28</v>
      </c>
      <c r="AL18" s="19">
        <v>3</v>
      </c>
      <c r="AM18" s="23" t="s">
        <v>97</v>
      </c>
      <c r="AN18" s="19"/>
      <c r="AO18" s="16" t="str">
        <f t="shared" si="10"/>
        <v/>
      </c>
      <c r="AP18" s="19"/>
      <c r="AQ18" s="16" t="str">
        <f t="shared" si="11"/>
        <v/>
      </c>
      <c r="AR18" s="19"/>
      <c r="AS18" s="23"/>
      <c r="AT18" s="19"/>
      <c r="AU18" s="16" t="str">
        <f t="shared" si="12"/>
        <v/>
      </c>
      <c r="AV18" s="19"/>
      <c r="AW18" s="16" t="str">
        <f t="shared" si="13"/>
        <v/>
      </c>
      <c r="AX18" s="19"/>
      <c r="AY18" s="21"/>
      <c r="AZ18" s="24">
        <f t="shared" si="18"/>
        <v>2</v>
      </c>
      <c r="BA18" s="16">
        <f t="shared" si="31"/>
        <v>28</v>
      </c>
      <c r="BB18" s="25">
        <f t="shared" si="19"/>
        <v>2</v>
      </c>
      <c r="BC18" s="16">
        <f t="shared" si="32"/>
        <v>28</v>
      </c>
      <c r="BD18" s="25">
        <f t="shared" si="20"/>
        <v>3</v>
      </c>
      <c r="BE18" s="26">
        <f t="shared" si="21"/>
        <v>4</v>
      </c>
      <c r="BF18" s="40" t="s">
        <v>894</v>
      </c>
      <c r="BG18" s="41" t="s">
        <v>600</v>
      </c>
    </row>
    <row r="19" spans="1:59" ht="15.75" customHeight="1" x14ac:dyDescent="0.2">
      <c r="A19" s="28" t="s">
        <v>182</v>
      </c>
      <c r="B19" s="29" t="s">
        <v>15</v>
      </c>
      <c r="C19" s="217" t="s">
        <v>183</v>
      </c>
      <c r="D19" s="19"/>
      <c r="E19" s="16" t="str">
        <f t="shared" si="28"/>
        <v/>
      </c>
      <c r="F19" s="19"/>
      <c r="G19" s="16" t="str">
        <f t="shared" si="29"/>
        <v/>
      </c>
      <c r="H19" s="19"/>
      <c r="I19" s="23"/>
      <c r="J19" s="19"/>
      <c r="K19" s="16" t="str">
        <f t="shared" si="33"/>
        <v/>
      </c>
      <c r="L19" s="19"/>
      <c r="M19" s="16" t="str">
        <f t="shared" si="30"/>
        <v/>
      </c>
      <c r="N19" s="19"/>
      <c r="O19" s="23"/>
      <c r="P19" s="19"/>
      <c r="Q19" s="16" t="str">
        <f t="shared" si="2"/>
        <v/>
      </c>
      <c r="R19" s="19"/>
      <c r="S19" s="16" t="str">
        <f t="shared" si="3"/>
        <v/>
      </c>
      <c r="T19" s="19"/>
      <c r="U19" s="23"/>
      <c r="V19" s="19"/>
      <c r="W19" s="16" t="str">
        <f t="shared" si="4"/>
        <v/>
      </c>
      <c r="X19" s="19"/>
      <c r="Y19" s="16" t="str">
        <f t="shared" si="5"/>
        <v/>
      </c>
      <c r="Z19" s="19"/>
      <c r="AA19" s="23"/>
      <c r="AB19" s="19"/>
      <c r="AC19" s="16" t="str">
        <f t="shared" si="6"/>
        <v/>
      </c>
      <c r="AD19" s="19"/>
      <c r="AE19" s="16" t="str">
        <f t="shared" si="7"/>
        <v/>
      </c>
      <c r="AF19" s="19"/>
      <c r="AG19" s="23"/>
      <c r="AH19" s="19"/>
      <c r="AI19" s="16"/>
      <c r="AJ19" s="19"/>
      <c r="AK19" s="16"/>
      <c r="AL19" s="19"/>
      <c r="AM19" s="23"/>
      <c r="AN19" s="19">
        <v>1</v>
      </c>
      <c r="AO19" s="16">
        <v>14</v>
      </c>
      <c r="AP19" s="19">
        <v>1</v>
      </c>
      <c r="AQ19" s="16">
        <v>14</v>
      </c>
      <c r="AR19" s="19">
        <v>3</v>
      </c>
      <c r="AS19" s="23" t="s">
        <v>97</v>
      </c>
      <c r="AT19" s="19"/>
      <c r="AU19" s="16" t="str">
        <f t="shared" si="12"/>
        <v/>
      </c>
      <c r="AV19" s="19"/>
      <c r="AW19" s="16" t="str">
        <f t="shared" si="13"/>
        <v/>
      </c>
      <c r="AX19" s="19"/>
      <c r="AY19" s="21"/>
      <c r="AZ19" s="24">
        <f t="shared" si="18"/>
        <v>1</v>
      </c>
      <c r="BA19" s="16">
        <f t="shared" si="31"/>
        <v>14</v>
      </c>
      <c r="BB19" s="25">
        <f t="shared" si="19"/>
        <v>1</v>
      </c>
      <c r="BC19" s="16">
        <f t="shared" si="32"/>
        <v>14</v>
      </c>
      <c r="BD19" s="25">
        <f t="shared" si="20"/>
        <v>3</v>
      </c>
      <c r="BE19" s="26">
        <f t="shared" si="21"/>
        <v>2</v>
      </c>
      <c r="BF19" s="40" t="s">
        <v>894</v>
      </c>
      <c r="BG19" s="41" t="s">
        <v>601</v>
      </c>
    </row>
    <row r="20" spans="1:59" s="221" customFormat="1" ht="15.75" customHeight="1" x14ac:dyDescent="0.2">
      <c r="A20" s="28" t="s">
        <v>568</v>
      </c>
      <c r="B20" s="29" t="s">
        <v>15</v>
      </c>
      <c r="C20" s="217" t="s">
        <v>184</v>
      </c>
      <c r="D20" s="19"/>
      <c r="E20" s="16" t="str">
        <f t="shared" si="28"/>
        <v/>
      </c>
      <c r="F20" s="19"/>
      <c r="G20" s="16" t="str">
        <f t="shared" si="29"/>
        <v/>
      </c>
      <c r="H20" s="19"/>
      <c r="I20" s="23"/>
      <c r="J20" s="19"/>
      <c r="K20" s="16" t="str">
        <f t="shared" si="33"/>
        <v/>
      </c>
      <c r="L20" s="19"/>
      <c r="M20" s="16" t="str">
        <f t="shared" si="30"/>
        <v/>
      </c>
      <c r="N20" s="19"/>
      <c r="O20" s="23"/>
      <c r="P20" s="19"/>
      <c r="Q20" s="16" t="str">
        <f t="shared" si="2"/>
        <v/>
      </c>
      <c r="R20" s="19"/>
      <c r="S20" s="16" t="str">
        <f t="shared" si="3"/>
        <v/>
      </c>
      <c r="T20" s="19"/>
      <c r="U20" s="23"/>
      <c r="V20" s="19"/>
      <c r="W20" s="16" t="str">
        <f t="shared" si="4"/>
        <v/>
      </c>
      <c r="X20" s="19"/>
      <c r="Y20" s="16" t="str">
        <f t="shared" si="5"/>
        <v/>
      </c>
      <c r="Z20" s="19"/>
      <c r="AA20" s="23"/>
      <c r="AB20" s="19"/>
      <c r="AC20" s="16" t="str">
        <f t="shared" si="6"/>
        <v/>
      </c>
      <c r="AD20" s="19"/>
      <c r="AE20" s="16" t="str">
        <f t="shared" si="7"/>
        <v/>
      </c>
      <c r="AF20" s="19"/>
      <c r="AG20" s="23"/>
      <c r="AH20" s="19"/>
      <c r="AI20" s="16" t="str">
        <f t="shared" si="8"/>
        <v/>
      </c>
      <c r="AJ20" s="19"/>
      <c r="AK20" s="16" t="str">
        <f t="shared" si="9"/>
        <v/>
      </c>
      <c r="AL20" s="19"/>
      <c r="AM20" s="23"/>
      <c r="AN20" s="19">
        <v>1</v>
      </c>
      <c r="AO20" s="16">
        <v>14</v>
      </c>
      <c r="AP20" s="19">
        <v>3</v>
      </c>
      <c r="AQ20" s="16">
        <v>42</v>
      </c>
      <c r="AR20" s="19">
        <v>4</v>
      </c>
      <c r="AS20" s="23" t="s">
        <v>97</v>
      </c>
      <c r="AT20" s="19"/>
      <c r="AU20" s="16" t="str">
        <f t="shared" si="12"/>
        <v/>
      </c>
      <c r="AV20" s="19"/>
      <c r="AW20" s="16" t="str">
        <f t="shared" si="13"/>
        <v/>
      </c>
      <c r="AX20" s="19"/>
      <c r="AY20" s="21"/>
      <c r="AZ20" s="24">
        <f t="shared" si="18"/>
        <v>1</v>
      </c>
      <c r="BA20" s="16">
        <f t="shared" si="31"/>
        <v>14</v>
      </c>
      <c r="BB20" s="25">
        <f t="shared" si="19"/>
        <v>3</v>
      </c>
      <c r="BC20" s="16">
        <f t="shared" si="32"/>
        <v>42</v>
      </c>
      <c r="BD20" s="25">
        <f t="shared" si="20"/>
        <v>4</v>
      </c>
      <c r="BE20" s="26">
        <f t="shared" si="21"/>
        <v>4</v>
      </c>
      <c r="BF20" s="40" t="s">
        <v>893</v>
      </c>
      <c r="BG20" s="274" t="s">
        <v>673</v>
      </c>
    </row>
    <row r="21" spans="1:59" ht="15.75" customHeight="1" x14ac:dyDescent="0.2">
      <c r="A21" s="822" t="s">
        <v>569</v>
      </c>
      <c r="B21" s="29" t="s">
        <v>15</v>
      </c>
      <c r="C21" s="823" t="s">
        <v>185</v>
      </c>
      <c r="D21" s="19"/>
      <c r="E21" s="16" t="str">
        <f t="shared" si="28"/>
        <v/>
      </c>
      <c r="F21" s="19"/>
      <c r="G21" s="16" t="str">
        <f t="shared" si="29"/>
        <v/>
      </c>
      <c r="H21" s="19"/>
      <c r="I21" s="23"/>
      <c r="J21" s="19"/>
      <c r="K21" s="16" t="str">
        <f t="shared" si="33"/>
        <v/>
      </c>
      <c r="L21" s="19"/>
      <c r="M21" s="16" t="str">
        <f t="shared" si="30"/>
        <v/>
      </c>
      <c r="N21" s="19"/>
      <c r="O21" s="23"/>
      <c r="P21" s="19"/>
      <c r="Q21" s="16" t="str">
        <f t="shared" si="2"/>
        <v/>
      </c>
      <c r="R21" s="19"/>
      <c r="S21" s="16" t="str">
        <f t="shared" si="3"/>
        <v/>
      </c>
      <c r="T21" s="19"/>
      <c r="U21" s="23"/>
      <c r="V21" s="19"/>
      <c r="W21" s="16" t="str">
        <f t="shared" si="4"/>
        <v/>
      </c>
      <c r="X21" s="19"/>
      <c r="Y21" s="16" t="str">
        <f t="shared" si="5"/>
        <v/>
      </c>
      <c r="Z21" s="19"/>
      <c r="AA21" s="23"/>
      <c r="AB21" s="19"/>
      <c r="AC21" s="16" t="str">
        <f t="shared" si="6"/>
        <v/>
      </c>
      <c r="AD21" s="19"/>
      <c r="AE21" s="16" t="str">
        <f t="shared" si="7"/>
        <v/>
      </c>
      <c r="AF21" s="19"/>
      <c r="AG21" s="23"/>
      <c r="AH21" s="19"/>
      <c r="AI21" s="16" t="str">
        <f t="shared" si="8"/>
        <v/>
      </c>
      <c r="AJ21" s="19"/>
      <c r="AK21" s="16" t="str">
        <f t="shared" si="9"/>
        <v/>
      </c>
      <c r="AL21" s="19"/>
      <c r="AM21" s="23"/>
      <c r="AN21" s="19"/>
      <c r="AO21" s="16" t="str">
        <f t="shared" si="10"/>
        <v/>
      </c>
      <c r="AP21" s="19"/>
      <c r="AQ21" s="16" t="str">
        <f t="shared" si="11"/>
        <v/>
      </c>
      <c r="AR21" s="19"/>
      <c r="AS21" s="23"/>
      <c r="AT21" s="19">
        <v>1</v>
      </c>
      <c r="AU21" s="16">
        <v>10</v>
      </c>
      <c r="AV21" s="19">
        <v>3</v>
      </c>
      <c r="AW21" s="16">
        <v>30</v>
      </c>
      <c r="AX21" s="19">
        <v>3</v>
      </c>
      <c r="AY21" s="21" t="s">
        <v>97</v>
      </c>
      <c r="AZ21" s="24">
        <f t="shared" si="18"/>
        <v>1</v>
      </c>
      <c r="BA21" s="16">
        <v>10</v>
      </c>
      <c r="BB21" s="25">
        <f t="shared" si="19"/>
        <v>3</v>
      </c>
      <c r="BC21" s="16">
        <v>30</v>
      </c>
      <c r="BD21" s="25">
        <f t="shared" si="20"/>
        <v>3</v>
      </c>
      <c r="BE21" s="26">
        <f t="shared" si="21"/>
        <v>4</v>
      </c>
      <c r="BF21" s="40" t="s">
        <v>894</v>
      </c>
      <c r="BG21" s="824" t="s">
        <v>673</v>
      </c>
    </row>
    <row r="22" spans="1:59" ht="15.75" customHeight="1" x14ac:dyDescent="0.25">
      <c r="A22" s="12" t="s">
        <v>545</v>
      </c>
      <c r="B22" s="29" t="s">
        <v>15</v>
      </c>
      <c r="C22" s="14" t="s">
        <v>400</v>
      </c>
      <c r="D22" s="19"/>
      <c r="E22" s="16" t="str">
        <f t="shared" si="28"/>
        <v/>
      </c>
      <c r="F22" s="19"/>
      <c r="G22" s="16" t="str">
        <f t="shared" si="29"/>
        <v/>
      </c>
      <c r="H22" s="19"/>
      <c r="I22" s="23"/>
      <c r="J22" s="19"/>
      <c r="K22" s="16" t="str">
        <f t="shared" si="33"/>
        <v/>
      </c>
      <c r="L22" s="19"/>
      <c r="M22" s="16" t="str">
        <f t="shared" si="30"/>
        <v/>
      </c>
      <c r="N22" s="19"/>
      <c r="O22" s="23"/>
      <c r="P22" s="19"/>
      <c r="Q22" s="16" t="str">
        <f t="shared" si="2"/>
        <v/>
      </c>
      <c r="R22" s="19"/>
      <c r="S22" s="16" t="str">
        <f t="shared" si="3"/>
        <v/>
      </c>
      <c r="T22" s="19"/>
      <c r="U22" s="23"/>
      <c r="V22" s="81"/>
      <c r="W22" s="82" t="str">
        <f t="shared" si="4"/>
        <v/>
      </c>
      <c r="X22" s="19">
        <v>1</v>
      </c>
      <c r="Y22" s="16">
        <v>14</v>
      </c>
      <c r="Z22" s="19">
        <v>1</v>
      </c>
      <c r="AA22" s="23" t="s">
        <v>353</v>
      </c>
      <c r="AB22" s="19"/>
      <c r="AC22" s="16" t="str">
        <f t="shared" si="6"/>
        <v/>
      </c>
      <c r="AD22" s="19"/>
      <c r="AE22" s="16" t="str">
        <f t="shared" si="7"/>
        <v/>
      </c>
      <c r="AF22" s="19"/>
      <c r="AG22" s="23"/>
      <c r="AH22" s="19"/>
      <c r="AI22" s="16" t="str">
        <f t="shared" si="8"/>
        <v/>
      </c>
      <c r="AJ22" s="19"/>
      <c r="AK22" s="16" t="str">
        <f t="shared" si="9"/>
        <v/>
      </c>
      <c r="AL22" s="19"/>
      <c r="AM22" s="23"/>
      <c r="AN22" s="19"/>
      <c r="AO22" s="16" t="str">
        <f t="shared" si="10"/>
        <v/>
      </c>
      <c r="AP22" s="19"/>
      <c r="AQ22" s="16" t="str">
        <f t="shared" si="11"/>
        <v/>
      </c>
      <c r="AR22" s="19"/>
      <c r="AS22" s="23"/>
      <c r="AT22" s="19"/>
      <c r="AU22" s="16" t="str">
        <f t="shared" ref="AU22:AU42" si="34">IF(AT22*15=0,"",AT22*15)</f>
        <v/>
      </c>
      <c r="AV22" s="19"/>
      <c r="AW22" s="16" t="str">
        <f t="shared" ref="AW22:AW42" si="35">IF(AV22*15=0,"",AV22*15)</f>
        <v/>
      </c>
      <c r="AX22" s="19"/>
      <c r="AY22" s="21"/>
      <c r="AZ22" s="24" t="str">
        <f t="shared" si="18"/>
        <v/>
      </c>
      <c r="BA22" s="16" t="str">
        <f t="shared" si="31"/>
        <v/>
      </c>
      <c r="BB22" s="25">
        <f t="shared" si="19"/>
        <v>1</v>
      </c>
      <c r="BC22" s="16">
        <f t="shared" si="32"/>
        <v>14</v>
      </c>
      <c r="BD22" s="25">
        <f t="shared" si="20"/>
        <v>1</v>
      </c>
      <c r="BE22" s="26">
        <f t="shared" si="21"/>
        <v>1</v>
      </c>
      <c r="BF22" s="40" t="s">
        <v>462</v>
      </c>
      <c r="BG22" s="41" t="s">
        <v>483</v>
      </c>
    </row>
    <row r="23" spans="1:59" ht="15.75" customHeight="1" x14ac:dyDescent="0.2">
      <c r="A23" s="28" t="s">
        <v>186</v>
      </c>
      <c r="B23" s="29" t="s">
        <v>15</v>
      </c>
      <c r="C23" s="30" t="s">
        <v>187</v>
      </c>
      <c r="D23" s="71"/>
      <c r="E23" s="72" t="str">
        <f t="shared" si="28"/>
        <v/>
      </c>
      <c r="F23" s="71"/>
      <c r="G23" s="72" t="str">
        <f t="shared" si="29"/>
        <v/>
      </c>
      <c r="H23" s="71"/>
      <c r="I23" s="73"/>
      <c r="J23" s="71"/>
      <c r="K23" s="72" t="str">
        <f t="shared" si="33"/>
        <v/>
      </c>
      <c r="L23" s="71"/>
      <c r="M23" s="72" t="str">
        <f t="shared" si="30"/>
        <v/>
      </c>
      <c r="N23" s="71"/>
      <c r="O23" s="73"/>
      <c r="P23" s="19"/>
      <c r="Q23" s="16" t="str">
        <f t="shared" si="2"/>
        <v/>
      </c>
      <c r="R23" s="19">
        <v>1</v>
      </c>
      <c r="S23" s="16">
        <v>14</v>
      </c>
      <c r="T23" s="19">
        <v>1</v>
      </c>
      <c r="U23" s="23" t="s">
        <v>353</v>
      </c>
      <c r="V23" s="19"/>
      <c r="W23" s="16"/>
      <c r="X23" s="19"/>
      <c r="Y23" s="16"/>
      <c r="Z23" s="19"/>
      <c r="AA23" s="23"/>
      <c r="AB23" s="71"/>
      <c r="AC23" s="72" t="str">
        <f t="shared" si="6"/>
        <v/>
      </c>
      <c r="AD23" s="71"/>
      <c r="AE23" s="72" t="str">
        <f t="shared" si="7"/>
        <v/>
      </c>
      <c r="AF23" s="71"/>
      <c r="AG23" s="73"/>
      <c r="AH23" s="71"/>
      <c r="AI23" s="72" t="str">
        <f t="shared" si="8"/>
        <v/>
      </c>
      <c r="AJ23" s="71"/>
      <c r="AK23" s="72" t="str">
        <f t="shared" si="9"/>
        <v/>
      </c>
      <c r="AL23" s="71"/>
      <c r="AM23" s="73"/>
      <c r="AN23" s="19"/>
      <c r="AO23" s="16" t="str">
        <f t="shared" si="10"/>
        <v/>
      </c>
      <c r="AP23" s="19"/>
      <c r="AQ23" s="16" t="str">
        <f t="shared" si="11"/>
        <v/>
      </c>
      <c r="AR23" s="19"/>
      <c r="AS23" s="23"/>
      <c r="AT23" s="19"/>
      <c r="AU23" s="16" t="str">
        <f t="shared" si="34"/>
        <v/>
      </c>
      <c r="AV23" s="19"/>
      <c r="AW23" s="16" t="str">
        <f t="shared" si="35"/>
        <v/>
      </c>
      <c r="AX23" s="19"/>
      <c r="AY23" s="21"/>
      <c r="AZ23" s="24" t="str">
        <f t="shared" si="18"/>
        <v/>
      </c>
      <c r="BA23" s="16" t="str">
        <f t="shared" si="31"/>
        <v/>
      </c>
      <c r="BB23" s="25">
        <f t="shared" si="19"/>
        <v>1</v>
      </c>
      <c r="BC23" s="16">
        <f t="shared" si="32"/>
        <v>14</v>
      </c>
      <c r="BD23" s="25">
        <f t="shared" si="20"/>
        <v>1</v>
      </c>
      <c r="BE23" s="26">
        <f t="shared" si="21"/>
        <v>1</v>
      </c>
      <c r="BF23" s="40" t="s">
        <v>462</v>
      </c>
      <c r="BG23" s="41" t="s">
        <v>483</v>
      </c>
    </row>
    <row r="24" spans="1:59" ht="15.75" x14ac:dyDescent="0.25">
      <c r="A24" s="12" t="s">
        <v>188</v>
      </c>
      <c r="B24" s="29" t="s">
        <v>34</v>
      </c>
      <c r="C24" s="69" t="s">
        <v>189</v>
      </c>
      <c r="D24" s="211"/>
      <c r="E24" s="212" t="str">
        <f t="shared" si="28"/>
        <v/>
      </c>
      <c r="F24" s="213"/>
      <c r="G24" s="212" t="str">
        <f t="shared" si="29"/>
        <v/>
      </c>
      <c r="H24" s="214"/>
      <c r="I24" s="215"/>
      <c r="J24" s="211"/>
      <c r="K24" s="212" t="str">
        <f t="shared" si="33"/>
        <v/>
      </c>
      <c r="L24" s="213"/>
      <c r="M24" s="212" t="str">
        <f t="shared" si="30"/>
        <v/>
      </c>
      <c r="N24" s="214"/>
      <c r="O24" s="215"/>
      <c r="P24" s="211"/>
      <c r="Q24" s="212" t="str">
        <f t="shared" si="2"/>
        <v/>
      </c>
      <c r="R24" s="213">
        <v>1</v>
      </c>
      <c r="S24" s="212">
        <v>14</v>
      </c>
      <c r="T24" s="214">
        <v>2</v>
      </c>
      <c r="U24" s="215" t="s">
        <v>353</v>
      </c>
      <c r="V24" s="211"/>
      <c r="W24" s="212" t="str">
        <f t="shared" si="4"/>
        <v/>
      </c>
      <c r="X24" s="213"/>
      <c r="Y24" s="212" t="str">
        <f t="shared" ref="Y24:Y33" si="36">IF(X24*15=0,"",X24*15)</f>
        <v/>
      </c>
      <c r="Z24" s="214"/>
      <c r="AA24" s="215"/>
      <c r="AB24" s="211"/>
      <c r="AC24" s="212" t="str">
        <f t="shared" si="6"/>
        <v/>
      </c>
      <c r="AD24" s="213"/>
      <c r="AE24" s="212" t="str">
        <f t="shared" si="7"/>
        <v/>
      </c>
      <c r="AF24" s="214"/>
      <c r="AG24" s="215"/>
      <c r="AH24" s="211"/>
      <c r="AI24" s="212" t="str">
        <f t="shared" si="8"/>
        <v/>
      </c>
      <c r="AJ24" s="213"/>
      <c r="AK24" s="212" t="str">
        <f t="shared" si="9"/>
        <v/>
      </c>
      <c r="AL24" s="214"/>
      <c r="AM24" s="215"/>
      <c r="AN24" s="222"/>
      <c r="AO24" s="223"/>
      <c r="AP24" s="386"/>
      <c r="AQ24" s="223"/>
      <c r="AR24" s="387"/>
      <c r="AS24" s="215"/>
      <c r="AT24" s="211"/>
      <c r="AU24" s="212" t="str">
        <f t="shared" si="34"/>
        <v/>
      </c>
      <c r="AV24" s="213"/>
      <c r="AW24" s="212" t="str">
        <f t="shared" si="35"/>
        <v/>
      </c>
      <c r="AX24" s="214"/>
      <c r="AY24" s="215"/>
      <c r="AZ24" s="350" t="str">
        <f t="shared" si="18"/>
        <v/>
      </c>
      <c r="BA24" s="132" t="str">
        <f t="shared" si="31"/>
        <v/>
      </c>
      <c r="BB24" s="224">
        <f t="shared" si="19"/>
        <v>1</v>
      </c>
      <c r="BC24" s="132">
        <f t="shared" si="32"/>
        <v>14</v>
      </c>
      <c r="BD24" s="224">
        <f t="shared" si="20"/>
        <v>2</v>
      </c>
      <c r="BE24" s="26">
        <f t="shared" si="21"/>
        <v>1</v>
      </c>
      <c r="BF24" s="41" t="s">
        <v>444</v>
      </c>
      <c r="BG24" s="41" t="s">
        <v>501</v>
      </c>
    </row>
    <row r="25" spans="1:59" x14ac:dyDescent="0.2">
      <c r="A25" s="28" t="s">
        <v>190</v>
      </c>
      <c r="B25" s="29" t="s">
        <v>15</v>
      </c>
      <c r="C25" s="116" t="s">
        <v>191</v>
      </c>
      <c r="D25" s="71"/>
      <c r="E25" s="72" t="str">
        <f t="shared" si="28"/>
        <v/>
      </c>
      <c r="F25" s="71"/>
      <c r="G25" s="72" t="str">
        <f t="shared" si="29"/>
        <v/>
      </c>
      <c r="H25" s="71"/>
      <c r="I25" s="73"/>
      <c r="J25" s="71"/>
      <c r="K25" s="16">
        <v>4</v>
      </c>
      <c r="L25" s="19">
        <v>2</v>
      </c>
      <c r="M25" s="16">
        <v>24</v>
      </c>
      <c r="N25" s="19">
        <v>3</v>
      </c>
      <c r="O25" s="23" t="s">
        <v>353</v>
      </c>
      <c r="P25" s="71"/>
      <c r="Q25" s="72" t="str">
        <f t="shared" si="2"/>
        <v/>
      </c>
      <c r="R25" s="71"/>
      <c r="S25" s="72" t="str">
        <f t="shared" si="3"/>
        <v/>
      </c>
      <c r="T25" s="71"/>
      <c r="U25" s="73"/>
      <c r="V25" s="71"/>
      <c r="W25" s="72" t="str">
        <f t="shared" si="4"/>
        <v/>
      </c>
      <c r="X25" s="71"/>
      <c r="Y25" s="72" t="str">
        <f t="shared" si="36"/>
        <v/>
      </c>
      <c r="Z25" s="71"/>
      <c r="AA25" s="73"/>
      <c r="AB25" s="71"/>
      <c r="AC25" s="72" t="str">
        <f t="shared" si="6"/>
        <v/>
      </c>
      <c r="AD25" s="71"/>
      <c r="AE25" s="72" t="str">
        <f t="shared" si="7"/>
        <v/>
      </c>
      <c r="AF25" s="71"/>
      <c r="AG25" s="73"/>
      <c r="AH25" s="71"/>
      <c r="AI25" s="72" t="str">
        <f t="shared" si="8"/>
        <v/>
      </c>
      <c r="AJ25" s="71"/>
      <c r="AK25" s="72" t="str">
        <f t="shared" si="9"/>
        <v/>
      </c>
      <c r="AL25" s="71"/>
      <c r="AM25" s="73"/>
      <c r="AN25" s="19"/>
      <c r="AO25" s="16" t="str">
        <f t="shared" si="10"/>
        <v/>
      </c>
      <c r="AP25" s="19"/>
      <c r="AQ25" s="16" t="str">
        <f t="shared" si="11"/>
        <v/>
      </c>
      <c r="AR25" s="19"/>
      <c r="AS25" s="23"/>
      <c r="AT25" s="19"/>
      <c r="AU25" s="16" t="str">
        <f t="shared" si="34"/>
        <v/>
      </c>
      <c r="AV25" s="19"/>
      <c r="AW25" s="16" t="str">
        <f t="shared" si="35"/>
        <v/>
      </c>
      <c r="AX25" s="19"/>
      <c r="AY25" s="21"/>
      <c r="AZ25" s="350" t="str">
        <f t="shared" si="18"/>
        <v/>
      </c>
      <c r="BA25" s="132">
        <v>4</v>
      </c>
      <c r="BB25" s="224">
        <f t="shared" si="19"/>
        <v>2</v>
      </c>
      <c r="BC25" s="132">
        <v>24</v>
      </c>
      <c r="BD25" s="224">
        <f t="shared" si="20"/>
        <v>3</v>
      </c>
      <c r="BE25" s="26">
        <f t="shared" si="21"/>
        <v>2</v>
      </c>
      <c r="BF25" s="41" t="s">
        <v>444</v>
      </c>
      <c r="BG25" s="41" t="s">
        <v>501</v>
      </c>
    </row>
    <row r="26" spans="1:59" ht="15.75" customHeight="1" x14ac:dyDescent="0.2">
      <c r="A26" s="28" t="s">
        <v>192</v>
      </c>
      <c r="B26" s="29" t="s">
        <v>15</v>
      </c>
      <c r="C26" s="116" t="s">
        <v>193</v>
      </c>
      <c r="D26" s="71"/>
      <c r="E26" s="72" t="str">
        <f t="shared" si="28"/>
        <v/>
      </c>
      <c r="F26" s="71"/>
      <c r="G26" s="72" t="str">
        <f t="shared" si="29"/>
        <v/>
      </c>
      <c r="H26" s="71"/>
      <c r="I26" s="73"/>
      <c r="J26" s="71"/>
      <c r="K26" s="72" t="str">
        <f t="shared" ref="K26" si="37">IF(J26*15=0,"",J26*15)</f>
        <v/>
      </c>
      <c r="L26" s="71"/>
      <c r="M26" s="72" t="str">
        <f t="shared" ref="M26" si="38">IF(L26*15=0,"",L26*15)</f>
        <v/>
      </c>
      <c r="N26" s="71"/>
      <c r="O26" s="73"/>
      <c r="P26" s="71"/>
      <c r="Q26" s="72" t="str">
        <f t="shared" si="2"/>
        <v/>
      </c>
      <c r="R26" s="71"/>
      <c r="S26" s="72" t="str">
        <f t="shared" si="3"/>
        <v/>
      </c>
      <c r="T26" s="71"/>
      <c r="U26" s="73"/>
      <c r="V26" s="71"/>
      <c r="W26" s="72" t="str">
        <f t="shared" si="4"/>
        <v/>
      </c>
      <c r="X26" s="19">
        <v>1</v>
      </c>
      <c r="Y26" s="16">
        <v>14</v>
      </c>
      <c r="Z26" s="19">
        <v>3</v>
      </c>
      <c r="AA26" s="23" t="s">
        <v>353</v>
      </c>
      <c r="AB26" s="19"/>
      <c r="AC26" s="16" t="str">
        <f t="shared" si="6"/>
        <v/>
      </c>
      <c r="AD26" s="19"/>
      <c r="AE26" s="16" t="str">
        <f t="shared" si="7"/>
        <v/>
      </c>
      <c r="AF26" s="19"/>
      <c r="AG26" s="23"/>
      <c r="AH26" s="71"/>
      <c r="AI26" s="72" t="str">
        <f t="shared" si="8"/>
        <v/>
      </c>
      <c r="AJ26" s="71"/>
      <c r="AK26" s="72" t="str">
        <f t="shared" si="9"/>
        <v/>
      </c>
      <c r="AL26" s="71"/>
      <c r="AM26" s="73"/>
      <c r="AN26" s="19"/>
      <c r="AO26" s="16" t="str">
        <f t="shared" si="10"/>
        <v/>
      </c>
      <c r="AP26" s="19"/>
      <c r="AQ26" s="16" t="str">
        <f t="shared" si="11"/>
        <v/>
      </c>
      <c r="AR26" s="19"/>
      <c r="AS26" s="23"/>
      <c r="AT26" s="19"/>
      <c r="AU26" s="16" t="str">
        <f t="shared" si="34"/>
        <v/>
      </c>
      <c r="AV26" s="19"/>
      <c r="AW26" s="16" t="str">
        <f t="shared" si="35"/>
        <v/>
      </c>
      <c r="AX26" s="19"/>
      <c r="AY26" s="21"/>
      <c r="AZ26" s="24" t="str">
        <f t="shared" si="18"/>
        <v/>
      </c>
      <c r="BA26" s="16" t="str">
        <f t="shared" si="31"/>
        <v/>
      </c>
      <c r="BB26" s="25">
        <f t="shared" si="19"/>
        <v>1</v>
      </c>
      <c r="BC26" s="16">
        <f t="shared" si="32"/>
        <v>14</v>
      </c>
      <c r="BD26" s="25">
        <f t="shared" si="20"/>
        <v>3</v>
      </c>
      <c r="BE26" s="26">
        <f t="shared" si="21"/>
        <v>1</v>
      </c>
      <c r="BF26" s="41" t="s">
        <v>444</v>
      </c>
      <c r="BG26" s="41" t="s">
        <v>501</v>
      </c>
    </row>
    <row r="27" spans="1:59" ht="15.75" customHeight="1" x14ac:dyDescent="0.2">
      <c r="A27" s="28" t="s">
        <v>865</v>
      </c>
      <c r="B27" s="29" t="s">
        <v>15</v>
      </c>
      <c r="C27" s="116" t="s">
        <v>866</v>
      </c>
      <c r="D27" s="19"/>
      <c r="E27" s="16" t="str">
        <f t="shared" si="28"/>
        <v/>
      </c>
      <c r="F27" s="19"/>
      <c r="G27" s="16" t="str">
        <f t="shared" si="29"/>
        <v/>
      </c>
      <c r="H27" s="19"/>
      <c r="I27" s="23"/>
      <c r="J27" s="19"/>
      <c r="K27" s="16" t="str">
        <f t="shared" si="33"/>
        <v/>
      </c>
      <c r="L27" s="19"/>
      <c r="M27" s="16" t="str">
        <f t="shared" si="30"/>
        <v/>
      </c>
      <c r="N27" s="19"/>
      <c r="O27" s="23"/>
      <c r="P27" s="19"/>
      <c r="Q27" s="16" t="str">
        <f t="shared" si="2"/>
        <v/>
      </c>
      <c r="R27" s="19"/>
      <c r="S27" s="16" t="str">
        <f t="shared" si="3"/>
        <v/>
      </c>
      <c r="T27" s="19"/>
      <c r="U27" s="23"/>
      <c r="V27" s="19"/>
      <c r="W27" s="16" t="str">
        <f t="shared" si="4"/>
        <v/>
      </c>
      <c r="X27" s="19"/>
      <c r="Y27" s="16" t="str">
        <f t="shared" si="36"/>
        <v/>
      </c>
      <c r="Z27" s="19"/>
      <c r="AA27" s="23"/>
      <c r="AB27" s="19"/>
      <c r="AC27" s="16" t="str">
        <f t="shared" si="6"/>
        <v/>
      </c>
      <c r="AD27" s="19">
        <v>1</v>
      </c>
      <c r="AE27" s="16">
        <v>14</v>
      </c>
      <c r="AF27" s="19">
        <v>3</v>
      </c>
      <c r="AG27" s="23" t="s">
        <v>353</v>
      </c>
      <c r="AH27" s="19"/>
      <c r="AI27" s="16" t="str">
        <f t="shared" si="8"/>
        <v/>
      </c>
      <c r="AJ27" s="19"/>
      <c r="AK27" s="16" t="str">
        <f t="shared" si="9"/>
        <v/>
      </c>
      <c r="AL27" s="19"/>
      <c r="AM27" s="23"/>
      <c r="AN27" s="19"/>
      <c r="AO27" s="16" t="str">
        <f t="shared" si="10"/>
        <v/>
      </c>
      <c r="AP27" s="19"/>
      <c r="AQ27" s="16" t="str">
        <f t="shared" si="11"/>
        <v/>
      </c>
      <c r="AR27" s="19"/>
      <c r="AS27" s="23"/>
      <c r="AT27" s="19"/>
      <c r="AU27" s="16" t="str">
        <f t="shared" si="34"/>
        <v/>
      </c>
      <c r="AV27" s="19"/>
      <c r="AW27" s="16" t="str">
        <f t="shared" si="35"/>
        <v/>
      </c>
      <c r="AX27" s="19"/>
      <c r="AY27" s="21"/>
      <c r="AZ27" s="24" t="str">
        <f t="shared" si="18"/>
        <v/>
      </c>
      <c r="BA27" s="16" t="str">
        <f t="shared" si="31"/>
        <v/>
      </c>
      <c r="BB27" s="25">
        <f t="shared" si="19"/>
        <v>1</v>
      </c>
      <c r="BC27" s="16">
        <f t="shared" si="32"/>
        <v>14</v>
      </c>
      <c r="BD27" s="25">
        <f t="shared" si="20"/>
        <v>3</v>
      </c>
      <c r="BE27" s="26">
        <f t="shared" si="21"/>
        <v>1</v>
      </c>
      <c r="BF27" s="41" t="s">
        <v>444</v>
      </c>
      <c r="BG27" s="41" t="s">
        <v>501</v>
      </c>
    </row>
    <row r="28" spans="1:59" ht="15.75" customHeight="1" x14ac:dyDescent="0.2">
      <c r="A28" s="28" t="s">
        <v>881</v>
      </c>
      <c r="B28" s="469" t="s">
        <v>15</v>
      </c>
      <c r="C28" s="116" t="s">
        <v>882</v>
      </c>
      <c r="D28" s="19"/>
      <c r="E28" s="16" t="str">
        <f t="shared" si="28"/>
        <v/>
      </c>
      <c r="F28" s="19"/>
      <c r="G28" s="16" t="str">
        <f t="shared" si="29"/>
        <v/>
      </c>
      <c r="H28" s="19"/>
      <c r="I28" s="23"/>
      <c r="J28" s="19"/>
      <c r="K28" s="16" t="str">
        <f t="shared" si="33"/>
        <v/>
      </c>
      <c r="L28" s="19"/>
      <c r="M28" s="16" t="str">
        <f t="shared" si="30"/>
        <v/>
      </c>
      <c r="N28" s="19"/>
      <c r="O28" s="23"/>
      <c r="P28" s="19"/>
      <c r="Q28" s="16" t="str">
        <f t="shared" si="2"/>
        <v/>
      </c>
      <c r="R28" s="19"/>
      <c r="S28" s="16" t="str">
        <f t="shared" si="3"/>
        <v/>
      </c>
      <c r="T28" s="19"/>
      <c r="U28" s="23"/>
      <c r="V28" s="19"/>
      <c r="W28" s="16" t="str">
        <f t="shared" si="4"/>
        <v/>
      </c>
      <c r="X28" s="19"/>
      <c r="Y28" s="16" t="str">
        <f t="shared" si="36"/>
        <v/>
      </c>
      <c r="Z28" s="19"/>
      <c r="AA28" s="23"/>
      <c r="AB28" s="19"/>
      <c r="AC28" s="16" t="str">
        <f t="shared" si="6"/>
        <v/>
      </c>
      <c r="AD28" s="19"/>
      <c r="AE28" s="16" t="str">
        <f t="shared" si="7"/>
        <v/>
      </c>
      <c r="AF28" s="19"/>
      <c r="AG28" s="23"/>
      <c r="AH28" s="19"/>
      <c r="AI28" s="16" t="str">
        <f t="shared" si="8"/>
        <v/>
      </c>
      <c r="AJ28" s="19">
        <v>1</v>
      </c>
      <c r="AK28" s="16">
        <v>14</v>
      </c>
      <c r="AL28" s="19">
        <v>2</v>
      </c>
      <c r="AM28" s="23" t="s">
        <v>353</v>
      </c>
      <c r="AN28" s="19"/>
      <c r="AO28" s="16" t="str">
        <f t="shared" si="10"/>
        <v/>
      </c>
      <c r="AP28" s="19"/>
      <c r="AQ28" s="16" t="str">
        <f t="shared" si="11"/>
        <v/>
      </c>
      <c r="AR28" s="19"/>
      <c r="AS28" s="23"/>
      <c r="AT28" s="19"/>
      <c r="AU28" s="16" t="str">
        <f t="shared" si="34"/>
        <v/>
      </c>
      <c r="AV28" s="19"/>
      <c r="AW28" s="16" t="str">
        <f t="shared" si="35"/>
        <v/>
      </c>
      <c r="AX28" s="19"/>
      <c r="AY28" s="21"/>
      <c r="AZ28" s="24" t="str">
        <f t="shared" si="18"/>
        <v/>
      </c>
      <c r="BA28" s="16" t="str">
        <f t="shared" si="31"/>
        <v/>
      </c>
      <c r="BB28" s="25">
        <f t="shared" si="19"/>
        <v>1</v>
      </c>
      <c r="BC28" s="16">
        <f t="shared" si="32"/>
        <v>14</v>
      </c>
      <c r="BD28" s="25">
        <f t="shared" si="20"/>
        <v>2</v>
      </c>
      <c r="BE28" s="26">
        <f t="shared" si="21"/>
        <v>1</v>
      </c>
      <c r="BF28" s="41" t="s">
        <v>444</v>
      </c>
      <c r="BG28" s="41" t="s">
        <v>501</v>
      </c>
    </row>
    <row r="29" spans="1:59" ht="15.75" customHeight="1" x14ac:dyDescent="0.2">
      <c r="A29" s="28" t="s">
        <v>867</v>
      </c>
      <c r="B29" s="29" t="s">
        <v>15</v>
      </c>
      <c r="C29" s="116" t="s">
        <v>868</v>
      </c>
      <c r="D29" s="19"/>
      <c r="E29" s="16" t="str">
        <f t="shared" si="28"/>
        <v/>
      </c>
      <c r="F29" s="19"/>
      <c r="G29" s="16" t="str">
        <f t="shared" si="29"/>
        <v/>
      </c>
      <c r="H29" s="19"/>
      <c r="I29" s="23"/>
      <c r="J29" s="19"/>
      <c r="K29" s="16" t="str">
        <f t="shared" si="33"/>
        <v/>
      </c>
      <c r="L29" s="19"/>
      <c r="M29" s="16" t="str">
        <f t="shared" si="30"/>
        <v/>
      </c>
      <c r="N29" s="19"/>
      <c r="O29" s="23"/>
      <c r="P29" s="19"/>
      <c r="Q29" s="16" t="str">
        <f t="shared" si="2"/>
        <v/>
      </c>
      <c r="R29" s="19"/>
      <c r="S29" s="16" t="str">
        <f t="shared" si="3"/>
        <v/>
      </c>
      <c r="T29" s="19"/>
      <c r="U29" s="23"/>
      <c r="V29" s="19"/>
      <c r="W29" s="16" t="str">
        <f t="shared" si="4"/>
        <v/>
      </c>
      <c r="X29" s="19"/>
      <c r="Y29" s="16" t="str">
        <f t="shared" si="36"/>
        <v/>
      </c>
      <c r="Z29" s="19"/>
      <c r="AA29" s="23"/>
      <c r="AB29" s="19"/>
      <c r="AC29" s="16" t="str">
        <f t="shared" si="6"/>
        <v/>
      </c>
      <c r="AD29" s="19"/>
      <c r="AE29" s="16" t="str">
        <f t="shared" si="7"/>
        <v/>
      </c>
      <c r="AF29" s="19"/>
      <c r="AG29" s="23"/>
      <c r="AH29" s="19"/>
      <c r="AI29" s="16" t="str">
        <f t="shared" si="8"/>
        <v/>
      </c>
      <c r="AJ29" s="19"/>
      <c r="AK29" s="16" t="str">
        <f t="shared" si="9"/>
        <v/>
      </c>
      <c r="AL29" s="19"/>
      <c r="AM29" s="23"/>
      <c r="AN29" s="19"/>
      <c r="AO29" s="16" t="str">
        <f t="shared" si="10"/>
        <v/>
      </c>
      <c r="AP29" s="19"/>
      <c r="AQ29" s="16" t="str">
        <f t="shared" si="11"/>
        <v/>
      </c>
      <c r="AR29" s="19"/>
      <c r="AS29" s="23"/>
      <c r="AT29" s="19"/>
      <c r="AU29" s="16" t="str">
        <f t="shared" si="34"/>
        <v/>
      </c>
      <c r="AV29" s="19">
        <v>1</v>
      </c>
      <c r="AW29" s="16">
        <v>10</v>
      </c>
      <c r="AX29" s="19">
        <v>2</v>
      </c>
      <c r="AY29" s="21" t="s">
        <v>353</v>
      </c>
      <c r="AZ29" s="24" t="str">
        <f t="shared" si="18"/>
        <v/>
      </c>
      <c r="BA29" s="16" t="str">
        <f t="shared" si="31"/>
        <v/>
      </c>
      <c r="BB29" s="25">
        <f t="shared" si="19"/>
        <v>1</v>
      </c>
      <c r="BC29" s="16">
        <v>10</v>
      </c>
      <c r="BD29" s="25">
        <f t="shared" si="20"/>
        <v>2</v>
      </c>
      <c r="BE29" s="26">
        <f t="shared" si="21"/>
        <v>1</v>
      </c>
      <c r="BF29" s="41" t="s">
        <v>444</v>
      </c>
      <c r="BG29" s="41" t="s">
        <v>501</v>
      </c>
    </row>
    <row r="30" spans="1:59" ht="15.75" customHeight="1" x14ac:dyDescent="0.2">
      <c r="A30" s="102" t="s">
        <v>194</v>
      </c>
      <c r="B30" s="29" t="s">
        <v>34</v>
      </c>
      <c r="C30" s="216" t="s">
        <v>195</v>
      </c>
      <c r="D30" s="211"/>
      <c r="E30" s="212" t="str">
        <f t="shared" si="28"/>
        <v/>
      </c>
      <c r="F30" s="213"/>
      <c r="G30" s="212" t="str">
        <f t="shared" si="29"/>
        <v/>
      </c>
      <c r="H30" s="214"/>
      <c r="I30" s="215"/>
      <c r="J30" s="211">
        <v>1</v>
      </c>
      <c r="K30" s="212">
        <v>14</v>
      </c>
      <c r="L30" s="213">
        <v>1</v>
      </c>
      <c r="M30" s="212">
        <v>14</v>
      </c>
      <c r="N30" s="214">
        <v>1</v>
      </c>
      <c r="O30" s="215" t="s">
        <v>352</v>
      </c>
      <c r="P30" s="211"/>
      <c r="Q30" s="212" t="str">
        <f t="shared" si="2"/>
        <v/>
      </c>
      <c r="R30" s="213"/>
      <c r="S30" s="212" t="str">
        <f t="shared" si="3"/>
        <v/>
      </c>
      <c r="T30" s="214"/>
      <c r="U30" s="215"/>
      <c r="V30" s="211"/>
      <c r="W30" s="212" t="str">
        <f t="shared" si="4"/>
        <v/>
      </c>
      <c r="X30" s="213"/>
      <c r="Y30" s="212" t="str">
        <f t="shared" si="36"/>
        <v/>
      </c>
      <c r="Z30" s="214"/>
      <c r="AA30" s="215"/>
      <c r="AB30" s="211"/>
      <c r="AC30" s="212" t="str">
        <f t="shared" si="6"/>
        <v/>
      </c>
      <c r="AD30" s="213"/>
      <c r="AE30" s="212" t="str">
        <f t="shared" si="7"/>
        <v/>
      </c>
      <c r="AF30" s="214"/>
      <c r="AG30" s="215"/>
      <c r="AH30" s="211"/>
      <c r="AI30" s="212" t="str">
        <f t="shared" si="8"/>
        <v/>
      </c>
      <c r="AJ30" s="213"/>
      <c r="AK30" s="212" t="str">
        <f t="shared" si="9"/>
        <v/>
      </c>
      <c r="AL30" s="214"/>
      <c r="AM30" s="215"/>
      <c r="AN30" s="211"/>
      <c r="AO30" s="212" t="str">
        <f t="shared" si="10"/>
        <v/>
      </c>
      <c r="AP30" s="213"/>
      <c r="AQ30" s="212" t="str">
        <f t="shared" si="11"/>
        <v/>
      </c>
      <c r="AR30" s="214"/>
      <c r="AS30" s="215"/>
      <c r="AT30" s="211"/>
      <c r="AU30" s="212" t="str">
        <f t="shared" si="34"/>
        <v/>
      </c>
      <c r="AV30" s="213"/>
      <c r="AW30" s="212" t="str">
        <f t="shared" si="35"/>
        <v/>
      </c>
      <c r="AX30" s="214"/>
      <c r="AY30" s="215"/>
      <c r="AZ30" s="24">
        <f t="shared" si="18"/>
        <v>1</v>
      </c>
      <c r="BA30" s="16">
        <f t="shared" si="31"/>
        <v>14</v>
      </c>
      <c r="BB30" s="25">
        <f t="shared" si="19"/>
        <v>1</v>
      </c>
      <c r="BC30" s="16">
        <f t="shared" si="32"/>
        <v>14</v>
      </c>
      <c r="BD30" s="25">
        <f t="shared" si="20"/>
        <v>1</v>
      </c>
      <c r="BE30" s="26">
        <f t="shared" si="21"/>
        <v>2</v>
      </c>
      <c r="BF30" s="41" t="s">
        <v>491</v>
      </c>
      <c r="BG30" s="41" t="s">
        <v>502</v>
      </c>
    </row>
    <row r="31" spans="1:59" ht="15.75" customHeight="1" x14ac:dyDescent="0.2">
      <c r="A31" s="102" t="s">
        <v>887</v>
      </c>
      <c r="B31" s="29" t="s">
        <v>34</v>
      </c>
      <c r="C31" s="473" t="s">
        <v>700</v>
      </c>
      <c r="D31" s="211"/>
      <c r="E31" s="212"/>
      <c r="F31" s="213"/>
      <c r="G31" s="212"/>
      <c r="H31" s="214"/>
      <c r="I31" s="215"/>
      <c r="J31" s="211"/>
      <c r="K31" s="212"/>
      <c r="L31" s="213">
        <v>1</v>
      </c>
      <c r="M31" s="212">
        <v>14</v>
      </c>
      <c r="N31" s="214">
        <v>2</v>
      </c>
      <c r="O31" s="215" t="s">
        <v>353</v>
      </c>
      <c r="P31" s="211"/>
      <c r="Q31" s="212"/>
      <c r="R31" s="213"/>
      <c r="S31" s="212"/>
      <c r="T31" s="214"/>
      <c r="U31" s="215"/>
      <c r="V31" s="211"/>
      <c r="W31" s="484"/>
      <c r="X31" s="213"/>
      <c r="Y31" s="484"/>
      <c r="Z31" s="214"/>
      <c r="AA31" s="215"/>
      <c r="AB31" s="211"/>
      <c r="AC31" s="212"/>
      <c r="AD31" s="213"/>
      <c r="AE31" s="212"/>
      <c r="AF31" s="214"/>
      <c r="AG31" s="215"/>
      <c r="AH31" s="211"/>
      <c r="AI31" s="212"/>
      <c r="AJ31" s="213"/>
      <c r="AK31" s="212"/>
      <c r="AL31" s="214"/>
      <c r="AM31" s="215"/>
      <c r="AN31" s="211"/>
      <c r="AO31" s="212"/>
      <c r="AP31" s="213"/>
      <c r="AQ31" s="212"/>
      <c r="AR31" s="214"/>
      <c r="AS31" s="215"/>
      <c r="AT31" s="211"/>
      <c r="AU31" s="484"/>
      <c r="AV31" s="213"/>
      <c r="AW31" s="484"/>
      <c r="AX31" s="214"/>
      <c r="AY31" s="215"/>
      <c r="AZ31" s="24"/>
      <c r="BA31" s="16"/>
      <c r="BB31" s="25">
        <v>1</v>
      </c>
      <c r="BC31" s="16">
        <v>14</v>
      </c>
      <c r="BD31" s="25">
        <v>2</v>
      </c>
      <c r="BE31" s="26">
        <v>1</v>
      </c>
      <c r="BF31" s="41" t="s">
        <v>444</v>
      </c>
      <c r="BG31" s="41" t="s">
        <v>457</v>
      </c>
    </row>
    <row r="32" spans="1:59" ht="15.75" customHeight="1" x14ac:dyDescent="0.25">
      <c r="A32" s="676" t="s">
        <v>196</v>
      </c>
      <c r="B32" s="858" t="s">
        <v>34</v>
      </c>
      <c r="C32" s="627" t="s">
        <v>197</v>
      </c>
      <c r="D32" s="211"/>
      <c r="E32" s="212" t="str">
        <f t="shared" si="28"/>
        <v/>
      </c>
      <c r="F32" s="213"/>
      <c r="G32" s="212"/>
      <c r="H32" s="214"/>
      <c r="I32" s="215"/>
      <c r="J32" s="211"/>
      <c r="K32" s="212"/>
      <c r="L32" s="213"/>
      <c r="M32" s="212"/>
      <c r="N32" s="214"/>
      <c r="O32" s="215"/>
      <c r="P32" s="211"/>
      <c r="Q32" s="212"/>
      <c r="R32" s="213"/>
      <c r="S32" s="212"/>
      <c r="T32" s="214"/>
      <c r="U32" s="215"/>
      <c r="V32" s="211"/>
      <c r="W32" s="16" t="str">
        <f t="shared" si="4"/>
        <v/>
      </c>
      <c r="X32" s="213"/>
      <c r="Y32" s="16" t="str">
        <f t="shared" si="36"/>
        <v/>
      </c>
      <c r="Z32" s="214"/>
      <c r="AA32" s="215"/>
      <c r="AB32" s="211"/>
      <c r="AC32" s="212" t="str">
        <f t="shared" si="6"/>
        <v/>
      </c>
      <c r="AD32" s="213"/>
      <c r="AE32" s="212"/>
      <c r="AF32" s="214"/>
      <c r="AG32" s="215"/>
      <c r="AH32" s="222">
        <v>2</v>
      </c>
      <c r="AI32" s="223">
        <v>28</v>
      </c>
      <c r="AJ32" s="386"/>
      <c r="AK32" s="223" t="str">
        <f t="shared" ref="AK32" si="39">IF(AJ32*15=0,"",AJ32*15)</f>
        <v/>
      </c>
      <c r="AL32" s="387">
        <v>1</v>
      </c>
      <c r="AM32" s="388" t="s">
        <v>87</v>
      </c>
      <c r="AN32" s="211"/>
      <c r="AO32" s="212"/>
      <c r="AP32" s="213"/>
      <c r="AQ32" s="212"/>
      <c r="AR32" s="214"/>
      <c r="AS32" s="215"/>
      <c r="AT32" s="211"/>
      <c r="AU32" s="16" t="str">
        <f t="shared" si="34"/>
        <v/>
      </c>
      <c r="AV32" s="213"/>
      <c r="AW32" s="16" t="str">
        <f t="shared" si="35"/>
        <v/>
      </c>
      <c r="AX32" s="214"/>
      <c r="AY32" s="215"/>
      <c r="AZ32" s="24">
        <f t="shared" si="18"/>
        <v>2</v>
      </c>
      <c r="BA32" s="16">
        <f t="shared" si="31"/>
        <v>28</v>
      </c>
      <c r="BB32" s="25" t="str">
        <f t="shared" si="19"/>
        <v/>
      </c>
      <c r="BC32" s="16" t="str">
        <f t="shared" si="32"/>
        <v/>
      </c>
      <c r="BD32" s="25">
        <f t="shared" si="20"/>
        <v>1</v>
      </c>
      <c r="BE32" s="26">
        <f t="shared" si="21"/>
        <v>2</v>
      </c>
      <c r="BF32" s="41" t="s">
        <v>488</v>
      </c>
      <c r="BG32" s="41" t="s">
        <v>570</v>
      </c>
    </row>
    <row r="33" spans="1:59" s="1" customFormat="1" ht="15.75" customHeight="1" x14ac:dyDescent="0.2">
      <c r="A33" s="28" t="s">
        <v>662</v>
      </c>
      <c r="B33" s="469" t="s">
        <v>34</v>
      </c>
      <c r="C33" s="380" t="s">
        <v>198</v>
      </c>
      <c r="D33" s="227"/>
      <c r="E33" s="228" t="str">
        <f t="shared" si="28"/>
        <v/>
      </c>
      <c r="F33" s="229"/>
      <c r="G33" s="228" t="str">
        <f t="shared" ref="G33:G35" si="40">IF(F33*15=0,"",F33*15)</f>
        <v/>
      </c>
      <c r="H33" s="230"/>
      <c r="I33" s="231"/>
      <c r="J33" s="227">
        <v>1</v>
      </c>
      <c r="K33" s="228">
        <v>14</v>
      </c>
      <c r="L33" s="229">
        <v>1</v>
      </c>
      <c r="M33" s="228">
        <v>14</v>
      </c>
      <c r="N33" s="230">
        <v>2</v>
      </c>
      <c r="O33" s="231" t="s">
        <v>15</v>
      </c>
      <c r="P33" s="227"/>
      <c r="Q33" s="228" t="str">
        <f t="shared" ref="Q33:Q36" si="41">IF(P33*15=0,"",P33*15)</f>
        <v/>
      </c>
      <c r="R33" s="229"/>
      <c r="S33" s="228" t="str">
        <f t="shared" ref="S33:S37" si="42">IF(R33*15=0,"",R33*15)</f>
        <v/>
      </c>
      <c r="T33" s="230"/>
      <c r="U33" s="231"/>
      <c r="V33" s="227"/>
      <c r="W33" s="232" t="str">
        <f t="shared" si="4"/>
        <v/>
      </c>
      <c r="X33" s="229"/>
      <c r="Y33" s="232" t="str">
        <f t="shared" si="36"/>
        <v/>
      </c>
      <c r="Z33" s="230"/>
      <c r="AA33" s="231"/>
      <c r="AB33" s="227"/>
      <c r="AC33" s="228" t="str">
        <f t="shared" si="6"/>
        <v/>
      </c>
      <c r="AD33" s="229"/>
      <c r="AE33" s="228" t="str">
        <f t="shared" ref="AE33:AE38" si="43">IF(AD33*15=0,"",AD33*15)</f>
        <v/>
      </c>
      <c r="AF33" s="230"/>
      <c r="AG33" s="231"/>
      <c r="AH33" s="227"/>
      <c r="AI33" s="228" t="str">
        <f t="shared" ref="AI33:AI36" si="44">IF(AH33*15=0,"",AH33*15)</f>
        <v/>
      </c>
      <c r="AJ33" s="229"/>
      <c r="AK33" s="228" t="str">
        <f t="shared" ref="AK33:AK45" si="45">IF(AJ33*15=0,"",AJ33*15)</f>
        <v/>
      </c>
      <c r="AL33" s="230"/>
      <c r="AM33" s="231"/>
      <c r="AN33" s="227"/>
      <c r="AO33" s="228" t="str">
        <f t="shared" ref="AO33:AO40" si="46">IF(AN33*15=0,"",AN33*15)</f>
        <v/>
      </c>
      <c r="AP33" s="229"/>
      <c r="AQ33" s="228" t="str">
        <f t="shared" si="11"/>
        <v/>
      </c>
      <c r="AR33" s="230"/>
      <c r="AS33" s="231"/>
      <c r="AT33" s="233"/>
      <c r="AU33" s="232" t="str">
        <f t="shared" si="34"/>
        <v/>
      </c>
      <c r="AV33" s="233"/>
      <c r="AW33" s="232" t="str">
        <f t="shared" si="35"/>
        <v/>
      </c>
      <c r="AX33" s="230"/>
      <c r="AY33" s="231"/>
      <c r="AZ33" s="24">
        <f t="shared" si="18"/>
        <v>1</v>
      </c>
      <c r="BA33" s="16">
        <f t="shared" si="31"/>
        <v>14</v>
      </c>
      <c r="BB33" s="25">
        <f t="shared" si="19"/>
        <v>1</v>
      </c>
      <c r="BC33" s="16">
        <f t="shared" si="32"/>
        <v>14</v>
      </c>
      <c r="BD33" s="25">
        <f t="shared" si="20"/>
        <v>2</v>
      </c>
      <c r="BE33" s="26">
        <f t="shared" si="21"/>
        <v>2</v>
      </c>
      <c r="BF33" s="41" t="s">
        <v>490</v>
      </c>
      <c r="BG33" s="41" t="s">
        <v>507</v>
      </c>
    </row>
    <row r="34" spans="1:59" s="27" customFormat="1" ht="15.75" customHeight="1" x14ac:dyDescent="0.2">
      <c r="A34" s="28" t="s">
        <v>199</v>
      </c>
      <c r="B34" s="469" t="s">
        <v>34</v>
      </c>
      <c r="C34" s="380" t="s">
        <v>200</v>
      </c>
      <c r="D34" s="227"/>
      <c r="E34" s="228" t="str">
        <f t="shared" si="28"/>
        <v/>
      </c>
      <c r="F34" s="229"/>
      <c r="G34" s="228" t="str">
        <f t="shared" si="40"/>
        <v/>
      </c>
      <c r="H34" s="230"/>
      <c r="I34" s="231"/>
      <c r="J34" s="227">
        <v>1</v>
      </c>
      <c r="K34" s="228">
        <v>14</v>
      </c>
      <c r="L34" s="229">
        <v>1</v>
      </c>
      <c r="M34" s="228">
        <v>14</v>
      </c>
      <c r="N34" s="230">
        <v>3</v>
      </c>
      <c r="O34" s="231" t="s">
        <v>97</v>
      </c>
      <c r="P34" s="227"/>
      <c r="Q34" s="228" t="str">
        <f t="shared" si="41"/>
        <v/>
      </c>
      <c r="R34" s="229"/>
      <c r="S34" s="228" t="str">
        <f t="shared" si="42"/>
        <v/>
      </c>
      <c r="T34" s="230"/>
      <c r="U34" s="231"/>
      <c r="V34" s="227"/>
      <c r="W34" s="232"/>
      <c r="X34" s="229"/>
      <c r="Y34" s="232"/>
      <c r="Z34" s="230"/>
      <c r="AA34" s="231"/>
      <c r="AB34" s="227"/>
      <c r="AC34" s="228" t="str">
        <f t="shared" si="6"/>
        <v/>
      </c>
      <c r="AD34" s="229"/>
      <c r="AE34" s="228" t="str">
        <f t="shared" si="43"/>
        <v/>
      </c>
      <c r="AF34" s="230"/>
      <c r="AG34" s="231"/>
      <c r="AH34" s="227"/>
      <c r="AI34" s="228" t="str">
        <f t="shared" si="44"/>
        <v/>
      </c>
      <c r="AJ34" s="229"/>
      <c r="AK34" s="228" t="str">
        <f t="shared" si="45"/>
        <v/>
      </c>
      <c r="AL34" s="230"/>
      <c r="AM34" s="231"/>
      <c r="AN34" s="227"/>
      <c r="AO34" s="228" t="str">
        <f t="shared" si="46"/>
        <v/>
      </c>
      <c r="AP34" s="229"/>
      <c r="AQ34" s="228" t="str">
        <f t="shared" si="11"/>
        <v/>
      </c>
      <c r="AR34" s="230"/>
      <c r="AS34" s="231"/>
      <c r="AT34" s="233"/>
      <c r="AU34" s="232" t="str">
        <f t="shared" si="34"/>
        <v/>
      </c>
      <c r="AV34" s="233"/>
      <c r="AW34" s="232" t="str">
        <f t="shared" si="35"/>
        <v/>
      </c>
      <c r="AX34" s="230"/>
      <c r="AY34" s="231"/>
      <c r="AZ34" s="24">
        <f t="shared" si="18"/>
        <v>1</v>
      </c>
      <c r="BA34" s="16">
        <f t="shared" si="31"/>
        <v>14</v>
      </c>
      <c r="BB34" s="25">
        <f t="shared" si="19"/>
        <v>1</v>
      </c>
      <c r="BC34" s="16">
        <f t="shared" si="32"/>
        <v>14</v>
      </c>
      <c r="BD34" s="25">
        <f t="shared" si="20"/>
        <v>3</v>
      </c>
      <c r="BE34" s="26">
        <f t="shared" si="21"/>
        <v>2</v>
      </c>
      <c r="BF34" s="41" t="s">
        <v>490</v>
      </c>
      <c r="BG34" s="274" t="s">
        <v>691</v>
      </c>
    </row>
    <row r="35" spans="1:59" s="27" customFormat="1" ht="15.75" customHeight="1" x14ac:dyDescent="0.25">
      <c r="A35" s="676" t="s">
        <v>201</v>
      </c>
      <c r="B35" s="469" t="s">
        <v>34</v>
      </c>
      <c r="C35" s="476" t="s">
        <v>202</v>
      </c>
      <c r="D35" s="227"/>
      <c r="E35" s="228" t="str">
        <f>IF(D35*15=0,"",D35*15)</f>
        <v/>
      </c>
      <c r="F35" s="229"/>
      <c r="G35" s="228" t="str">
        <f t="shared" si="40"/>
        <v/>
      </c>
      <c r="H35" s="230"/>
      <c r="I35" s="231"/>
      <c r="J35" s="227"/>
      <c r="K35" s="228" t="str">
        <f>IF(J35*15=0,"",J35*15)</f>
        <v/>
      </c>
      <c r="L35" s="229"/>
      <c r="M35" s="228" t="str">
        <f t="shared" ref="M35" si="47">IF(L35*15=0,"",L35*15)</f>
        <v/>
      </c>
      <c r="N35" s="230"/>
      <c r="O35" s="231"/>
      <c r="P35" s="227">
        <v>2</v>
      </c>
      <c r="Q35" s="228">
        <v>28</v>
      </c>
      <c r="R35" s="229">
        <v>4</v>
      </c>
      <c r="S35" s="228">
        <v>56</v>
      </c>
      <c r="T35" s="478">
        <v>6</v>
      </c>
      <c r="U35" s="231" t="s">
        <v>97</v>
      </c>
      <c r="V35" s="227"/>
      <c r="W35" s="232" t="str">
        <f t="shared" ref="W35:W45" si="48">IF(V35*15=0,"",V35*15)</f>
        <v/>
      </c>
      <c r="X35" s="229"/>
      <c r="Y35" s="232" t="str">
        <f t="shared" ref="Y35:Y45" si="49">IF(X35*15=0,"",X35*15)</f>
        <v/>
      </c>
      <c r="Z35" s="230"/>
      <c r="AA35" s="231"/>
      <c r="AB35" s="227"/>
      <c r="AC35" s="228"/>
      <c r="AD35" s="229"/>
      <c r="AE35" s="228"/>
      <c r="AF35" s="230"/>
      <c r="AG35" s="231"/>
      <c r="AH35" s="227"/>
      <c r="AI35" s="228" t="str">
        <f t="shared" si="44"/>
        <v/>
      </c>
      <c r="AJ35" s="229"/>
      <c r="AK35" s="228" t="str">
        <f t="shared" si="45"/>
        <v/>
      </c>
      <c r="AL35" s="230"/>
      <c r="AM35" s="231"/>
      <c r="AN35" s="227"/>
      <c r="AO35" s="228" t="str">
        <f t="shared" si="46"/>
        <v/>
      </c>
      <c r="AP35" s="229"/>
      <c r="AQ35" s="228" t="str">
        <f t="shared" si="11"/>
        <v/>
      </c>
      <c r="AR35" s="230"/>
      <c r="AS35" s="231"/>
      <c r="AT35" s="227"/>
      <c r="AU35" s="232" t="str">
        <f t="shared" si="34"/>
        <v/>
      </c>
      <c r="AV35" s="229"/>
      <c r="AW35" s="232" t="str">
        <f t="shared" si="35"/>
        <v/>
      </c>
      <c r="AX35" s="230"/>
      <c r="AY35" s="231"/>
      <c r="AZ35" s="24">
        <f t="shared" si="18"/>
        <v>2</v>
      </c>
      <c r="BA35" s="16">
        <f t="shared" si="31"/>
        <v>28</v>
      </c>
      <c r="BB35" s="25">
        <f t="shared" si="19"/>
        <v>4</v>
      </c>
      <c r="BC35" s="16">
        <f t="shared" si="32"/>
        <v>56</v>
      </c>
      <c r="BD35" s="25">
        <f t="shared" si="20"/>
        <v>6</v>
      </c>
      <c r="BE35" s="26">
        <f t="shared" si="21"/>
        <v>6</v>
      </c>
      <c r="BF35" s="41" t="s">
        <v>490</v>
      </c>
      <c r="BG35" s="274" t="s">
        <v>674</v>
      </c>
    </row>
    <row r="36" spans="1:59" s="1" customFormat="1" ht="15.75" customHeight="1" x14ac:dyDescent="0.25">
      <c r="A36" s="676" t="s">
        <v>203</v>
      </c>
      <c r="B36" s="469" t="s">
        <v>34</v>
      </c>
      <c r="C36" s="476" t="s">
        <v>204</v>
      </c>
      <c r="D36" s="227"/>
      <c r="E36" s="228" t="str">
        <f>IF(D36*15=0,"",D36*15)</f>
        <v/>
      </c>
      <c r="F36" s="229"/>
      <c r="G36" s="228" t="str">
        <f>IF(F36*15=0,"",F36*15)</f>
        <v/>
      </c>
      <c r="H36" s="230"/>
      <c r="I36" s="231"/>
      <c r="J36" s="227"/>
      <c r="K36" s="228" t="str">
        <f>IF(J36*15=0,"",J36*15)</f>
        <v/>
      </c>
      <c r="L36" s="229"/>
      <c r="M36" s="228" t="str">
        <f>IF(L36*15=0,"",L36*15)</f>
        <v/>
      </c>
      <c r="N36" s="230"/>
      <c r="O36" s="231"/>
      <c r="P36" s="227"/>
      <c r="Q36" s="228" t="str">
        <f t="shared" si="41"/>
        <v/>
      </c>
      <c r="R36" s="229"/>
      <c r="S36" s="228" t="str">
        <f t="shared" si="42"/>
        <v/>
      </c>
      <c r="T36" s="230"/>
      <c r="U36" s="231"/>
      <c r="V36" s="227">
        <v>3</v>
      </c>
      <c r="W36" s="232">
        <v>42</v>
      </c>
      <c r="X36" s="229">
        <v>3</v>
      </c>
      <c r="Y36" s="232">
        <v>42</v>
      </c>
      <c r="Z36" s="360">
        <v>6</v>
      </c>
      <c r="AA36" s="231" t="s">
        <v>97</v>
      </c>
      <c r="AB36" s="227"/>
      <c r="AC36" s="228" t="str">
        <f t="shared" si="6"/>
        <v/>
      </c>
      <c r="AD36" s="229"/>
      <c r="AE36" s="228" t="str">
        <f t="shared" si="43"/>
        <v/>
      </c>
      <c r="AF36" s="230"/>
      <c r="AG36" s="231"/>
      <c r="AH36" s="227"/>
      <c r="AI36" s="228" t="str">
        <f t="shared" si="44"/>
        <v/>
      </c>
      <c r="AJ36" s="229"/>
      <c r="AK36" s="228" t="str">
        <f t="shared" si="45"/>
        <v/>
      </c>
      <c r="AL36" s="230"/>
      <c r="AM36" s="231"/>
      <c r="AN36" s="227"/>
      <c r="AO36" s="228"/>
      <c r="AP36" s="229"/>
      <c r="AQ36" s="228"/>
      <c r="AR36" s="230"/>
      <c r="AS36" s="231"/>
      <c r="AT36" s="227"/>
      <c r="AU36" s="232" t="str">
        <f t="shared" si="34"/>
        <v/>
      </c>
      <c r="AV36" s="229"/>
      <c r="AW36" s="232" t="str">
        <f t="shared" si="35"/>
        <v/>
      </c>
      <c r="AX36" s="230"/>
      <c r="AY36" s="231"/>
      <c r="AZ36" s="24">
        <f t="shared" si="18"/>
        <v>3</v>
      </c>
      <c r="BA36" s="16">
        <f t="shared" si="31"/>
        <v>42</v>
      </c>
      <c r="BB36" s="25">
        <f t="shared" si="19"/>
        <v>3</v>
      </c>
      <c r="BC36" s="16">
        <f t="shared" si="32"/>
        <v>42</v>
      </c>
      <c r="BD36" s="25">
        <f t="shared" si="20"/>
        <v>6</v>
      </c>
      <c r="BE36" s="26">
        <f t="shared" si="21"/>
        <v>6</v>
      </c>
      <c r="BF36" s="41" t="s">
        <v>490</v>
      </c>
      <c r="BG36" s="274" t="s">
        <v>508</v>
      </c>
    </row>
    <row r="37" spans="1:59" s="1" customFormat="1" ht="15.75" customHeight="1" x14ac:dyDescent="0.25">
      <c r="A37" s="28" t="s">
        <v>205</v>
      </c>
      <c r="B37" s="469" t="s">
        <v>34</v>
      </c>
      <c r="C37" s="217" t="s">
        <v>206</v>
      </c>
      <c r="D37" s="227"/>
      <c r="E37" s="228" t="str">
        <f>IF(D37*15=0,"",D37*15)</f>
        <v/>
      </c>
      <c r="F37" s="229"/>
      <c r="G37" s="228" t="str">
        <f>IF(F37*15=0,"",F37*15)</f>
        <v/>
      </c>
      <c r="H37" s="230"/>
      <c r="I37" s="231"/>
      <c r="J37" s="227"/>
      <c r="K37" s="228" t="str">
        <f t="shared" ref="K37:K45" si="50">IF(J37*15=0,"",J37*15)</f>
        <v/>
      </c>
      <c r="L37" s="229"/>
      <c r="M37" s="228" t="str">
        <f t="shared" ref="M37:M45" si="51">IF(L37*15=0,"",L37*15)</f>
        <v/>
      </c>
      <c r="N37" s="230"/>
      <c r="O37" s="231"/>
      <c r="P37" s="227"/>
      <c r="Q37" s="228" t="str">
        <f>IF(P37*15=0,"",P37*15)</f>
        <v/>
      </c>
      <c r="R37" s="229"/>
      <c r="S37" s="228" t="str">
        <f t="shared" si="42"/>
        <v/>
      </c>
      <c r="T37" s="230"/>
      <c r="U37" s="231"/>
      <c r="V37" s="227"/>
      <c r="W37" s="232" t="str">
        <f t="shared" si="48"/>
        <v/>
      </c>
      <c r="X37" s="229"/>
      <c r="Y37" s="232" t="str">
        <f t="shared" si="49"/>
        <v/>
      </c>
      <c r="Z37" s="230"/>
      <c r="AA37" s="231"/>
      <c r="AB37" s="227">
        <v>1</v>
      </c>
      <c r="AC37" s="228">
        <v>18</v>
      </c>
      <c r="AD37" s="229">
        <v>3</v>
      </c>
      <c r="AE37" s="228">
        <v>38</v>
      </c>
      <c r="AF37" s="230">
        <v>4</v>
      </c>
      <c r="AG37" s="231" t="s">
        <v>355</v>
      </c>
      <c r="AH37" s="227"/>
      <c r="AI37" s="228"/>
      <c r="AJ37" s="229"/>
      <c r="AK37" s="228"/>
      <c r="AL37" s="230"/>
      <c r="AM37" s="231"/>
      <c r="AN37" s="596"/>
      <c r="AO37" s="597" t="str">
        <f t="shared" si="46"/>
        <v/>
      </c>
      <c r="AP37" s="598"/>
      <c r="AQ37" s="597" t="str">
        <f t="shared" si="11"/>
        <v/>
      </c>
      <c r="AR37" s="599"/>
      <c r="AS37" s="600"/>
      <c r="AT37" s="227"/>
      <c r="AU37" s="232" t="str">
        <f t="shared" si="34"/>
        <v/>
      </c>
      <c r="AV37" s="229"/>
      <c r="AW37" s="232" t="str">
        <f t="shared" si="35"/>
        <v/>
      </c>
      <c r="AX37" s="230"/>
      <c r="AY37" s="231"/>
      <c r="AZ37" s="24">
        <f t="shared" si="18"/>
        <v>1</v>
      </c>
      <c r="BA37" s="16">
        <f t="shared" si="31"/>
        <v>14</v>
      </c>
      <c r="BB37" s="25">
        <f t="shared" si="19"/>
        <v>3</v>
      </c>
      <c r="BC37" s="16">
        <f t="shared" si="32"/>
        <v>42</v>
      </c>
      <c r="BD37" s="25">
        <f t="shared" si="20"/>
        <v>4</v>
      </c>
      <c r="BE37" s="26">
        <f t="shared" si="21"/>
        <v>4</v>
      </c>
      <c r="BF37" s="41" t="s">
        <v>490</v>
      </c>
      <c r="BG37" s="274" t="s">
        <v>674</v>
      </c>
    </row>
    <row r="38" spans="1:59" s="1" customFormat="1" ht="15.75" customHeight="1" x14ac:dyDescent="0.2">
      <c r="A38" s="28" t="s">
        <v>207</v>
      </c>
      <c r="B38" s="469" t="s">
        <v>34</v>
      </c>
      <c r="C38" s="217" t="s">
        <v>208</v>
      </c>
      <c r="D38" s="227"/>
      <c r="E38" s="228"/>
      <c r="F38" s="229"/>
      <c r="G38" s="228"/>
      <c r="H38" s="230"/>
      <c r="I38" s="231"/>
      <c r="J38" s="227"/>
      <c r="K38" s="228" t="str">
        <f t="shared" si="50"/>
        <v/>
      </c>
      <c r="L38" s="229"/>
      <c r="M38" s="228" t="str">
        <f t="shared" si="51"/>
        <v/>
      </c>
      <c r="N38" s="230"/>
      <c r="O38" s="231"/>
      <c r="P38" s="227"/>
      <c r="Q38" s="228" t="str">
        <f>IF(P38*15=0,"",P38*15)</f>
        <v/>
      </c>
      <c r="R38" s="229"/>
      <c r="S38" s="228" t="str">
        <f>IF(R38*15=0,"",R38*15)</f>
        <v/>
      </c>
      <c r="T38" s="230"/>
      <c r="U38" s="231"/>
      <c r="V38" s="227"/>
      <c r="W38" s="232" t="str">
        <f t="shared" si="48"/>
        <v/>
      </c>
      <c r="X38" s="229"/>
      <c r="Y38" s="232" t="str">
        <f t="shared" si="49"/>
        <v/>
      </c>
      <c r="Z38" s="230"/>
      <c r="AA38" s="231"/>
      <c r="AB38" s="227"/>
      <c r="AC38" s="228" t="str">
        <f t="shared" si="6"/>
        <v/>
      </c>
      <c r="AD38" s="229"/>
      <c r="AE38" s="228" t="str">
        <f t="shared" si="43"/>
        <v/>
      </c>
      <c r="AF38" s="230"/>
      <c r="AG38" s="231"/>
      <c r="AH38" s="227"/>
      <c r="AI38" s="228"/>
      <c r="AJ38" s="229"/>
      <c r="AK38" s="228"/>
      <c r="AL38" s="367"/>
      <c r="AM38" s="231"/>
      <c r="AN38" s="227">
        <v>2</v>
      </c>
      <c r="AO38" s="228">
        <v>28</v>
      </c>
      <c r="AP38" s="229">
        <v>2</v>
      </c>
      <c r="AQ38" s="228">
        <v>28</v>
      </c>
      <c r="AR38" s="230">
        <v>3</v>
      </c>
      <c r="AS38" s="231" t="s">
        <v>97</v>
      </c>
      <c r="AT38" s="227"/>
      <c r="AU38" s="232"/>
      <c r="AV38" s="229"/>
      <c r="AW38" s="232"/>
      <c r="AX38" s="230"/>
      <c r="AY38" s="231"/>
      <c r="AZ38" s="24">
        <f t="shared" si="18"/>
        <v>2</v>
      </c>
      <c r="BA38" s="16">
        <f t="shared" si="31"/>
        <v>28</v>
      </c>
      <c r="BB38" s="25">
        <f t="shared" si="19"/>
        <v>2</v>
      </c>
      <c r="BC38" s="16">
        <f t="shared" si="32"/>
        <v>28</v>
      </c>
      <c r="BD38" s="25">
        <f t="shared" si="20"/>
        <v>3</v>
      </c>
      <c r="BE38" s="26">
        <f t="shared" si="21"/>
        <v>4</v>
      </c>
      <c r="BF38" s="41" t="s">
        <v>490</v>
      </c>
      <c r="BG38" s="274" t="s">
        <v>674</v>
      </c>
    </row>
    <row r="39" spans="1:59" s="1" customFormat="1" ht="15.75" customHeight="1" x14ac:dyDescent="0.2">
      <c r="A39" s="28" t="s">
        <v>663</v>
      </c>
      <c r="B39" s="469" t="s">
        <v>34</v>
      </c>
      <c r="C39" s="380" t="s">
        <v>209</v>
      </c>
      <c r="D39" s="227"/>
      <c r="E39" s="228"/>
      <c r="F39" s="229"/>
      <c r="G39" s="228"/>
      <c r="H39" s="230"/>
      <c r="I39" s="231"/>
      <c r="J39" s="227"/>
      <c r="K39" s="228"/>
      <c r="L39" s="229"/>
      <c r="M39" s="228"/>
      <c r="N39" s="230"/>
      <c r="O39" s="231"/>
      <c r="P39" s="227"/>
      <c r="Q39" s="228"/>
      <c r="R39" s="229"/>
      <c r="S39" s="228"/>
      <c r="T39" s="230"/>
      <c r="U39" s="231"/>
      <c r="V39" s="227"/>
      <c r="W39" s="232"/>
      <c r="X39" s="229"/>
      <c r="Y39" s="232"/>
      <c r="Z39" s="230"/>
      <c r="AA39" s="231"/>
      <c r="AB39" s="227"/>
      <c r="AC39" s="228"/>
      <c r="AD39" s="229"/>
      <c r="AE39" s="228"/>
      <c r="AF39" s="230"/>
      <c r="AG39" s="231"/>
      <c r="AH39" s="227"/>
      <c r="AI39" s="228"/>
      <c r="AJ39" s="229"/>
      <c r="AK39" s="228"/>
      <c r="AL39" s="230"/>
      <c r="AM39" s="231"/>
      <c r="AN39" s="227">
        <v>2</v>
      </c>
      <c r="AO39" s="228">
        <v>28</v>
      </c>
      <c r="AP39" s="229">
        <v>2</v>
      </c>
      <c r="AQ39" s="228">
        <v>28</v>
      </c>
      <c r="AR39" s="367">
        <v>3</v>
      </c>
      <c r="AS39" s="231" t="s">
        <v>97</v>
      </c>
      <c r="AT39" s="233"/>
      <c r="AU39" s="232"/>
      <c r="AV39" s="233"/>
      <c r="AW39" s="232"/>
      <c r="AX39" s="230"/>
      <c r="AY39" s="231"/>
      <c r="AZ39" s="24">
        <f t="shared" ref="AZ39:AZ44" si="52">IF(D39+J39+P39+V39+AB39+AH39+AN39+AT39=0,"",D39+J39+P39+V39+AB39+AH39+AN39+AT39)</f>
        <v>2</v>
      </c>
      <c r="BA39" s="16">
        <f t="shared" ref="BA39:BA44" si="53">IF((D39+J39+P39+V39+AB39+AH39+AN39+AT39)*14=0,"",(D39+J39+P39+V39+AB39+AH39+AN39+AT39)*14)</f>
        <v>28</v>
      </c>
      <c r="BB39" s="25">
        <f t="shared" ref="BB39:BB44" si="54">IF(F39+L39+R39+X39+AD39+AJ39+AP39+AV39=0,"",F39+L39+R39+X39+AD39+AJ39+AP39+AV39)</f>
        <v>2</v>
      </c>
      <c r="BC39" s="16">
        <f t="shared" ref="BC39:BC44" si="55">IF((L39+F39+R39+X39+AD39+AJ39+AP39+AV39)*14=0,"",(L39+F39+R39+X39+AD39+AJ39+AP39+AV39)*14)</f>
        <v>28</v>
      </c>
      <c r="BD39" s="25">
        <f t="shared" ref="BD39:BD44" si="56">IF(N39+H39+T39+Z39+AF39+AL39+AR39+AX39=0,"",N39+H39+T39+Z39+AF39+AL39+AR39+AX39)</f>
        <v>3</v>
      </c>
      <c r="BE39" s="26">
        <f t="shared" ref="BE39:BE44" si="57">IF(D39+F39+L39+J39+P39+R39+V39+X39+AB39+AD39+AH39+AJ39+AN39+AP39+AT39+AV39=0,"",D39+F39+L39+J39+P39+R39+V39+X39+AB39+AD39+AH39+AJ39+AN39+AP39+AT39+AV39)</f>
        <v>4</v>
      </c>
      <c r="BF39" s="41" t="s">
        <v>490</v>
      </c>
      <c r="BG39" s="274" t="s">
        <v>509</v>
      </c>
    </row>
    <row r="40" spans="1:59" s="1" customFormat="1" ht="15.75" customHeight="1" x14ac:dyDescent="0.2">
      <c r="A40" s="28" t="s">
        <v>664</v>
      </c>
      <c r="B40" s="469" t="s">
        <v>34</v>
      </c>
      <c r="C40" s="471" t="s">
        <v>210</v>
      </c>
      <c r="D40" s="227"/>
      <c r="E40" s="228"/>
      <c r="F40" s="229"/>
      <c r="G40" s="228"/>
      <c r="H40" s="230"/>
      <c r="I40" s="231"/>
      <c r="J40" s="227"/>
      <c r="K40" s="228"/>
      <c r="L40" s="229"/>
      <c r="M40" s="228"/>
      <c r="N40" s="230"/>
      <c r="O40" s="231"/>
      <c r="P40" s="227"/>
      <c r="Q40" s="228"/>
      <c r="R40" s="229"/>
      <c r="S40" s="228"/>
      <c r="T40" s="230"/>
      <c r="U40" s="231"/>
      <c r="V40" s="227"/>
      <c r="W40" s="232" t="str">
        <f t="shared" si="48"/>
        <v/>
      </c>
      <c r="X40" s="229"/>
      <c r="Y40" s="232" t="str">
        <f t="shared" si="49"/>
        <v/>
      </c>
      <c r="Z40" s="230"/>
      <c r="AA40" s="231"/>
      <c r="AB40" s="227"/>
      <c r="AC40" s="228"/>
      <c r="AD40" s="229"/>
      <c r="AE40" s="228"/>
      <c r="AF40" s="230"/>
      <c r="AG40" s="231"/>
      <c r="AH40" s="227"/>
      <c r="AI40" s="228"/>
      <c r="AJ40" s="229"/>
      <c r="AK40" s="228" t="str">
        <f t="shared" si="45"/>
        <v/>
      </c>
      <c r="AL40" s="230"/>
      <c r="AM40" s="231"/>
      <c r="AN40" s="227"/>
      <c r="AO40" s="228" t="str">
        <f t="shared" si="46"/>
        <v/>
      </c>
      <c r="AP40" s="229"/>
      <c r="AQ40" s="228" t="str">
        <f t="shared" si="11"/>
        <v/>
      </c>
      <c r="AR40" s="230"/>
      <c r="AS40" s="231"/>
      <c r="AT40" s="227">
        <v>2</v>
      </c>
      <c r="AU40" s="232">
        <v>20</v>
      </c>
      <c r="AV40" s="229">
        <v>2</v>
      </c>
      <c r="AW40" s="232">
        <v>20</v>
      </c>
      <c r="AX40" s="230">
        <v>4</v>
      </c>
      <c r="AY40" s="231" t="s">
        <v>97</v>
      </c>
      <c r="AZ40" s="24">
        <f t="shared" si="52"/>
        <v>2</v>
      </c>
      <c r="BA40" s="16">
        <v>20</v>
      </c>
      <c r="BB40" s="25">
        <f t="shared" si="54"/>
        <v>2</v>
      </c>
      <c r="BC40" s="16">
        <v>20</v>
      </c>
      <c r="BD40" s="25">
        <f t="shared" si="56"/>
        <v>4</v>
      </c>
      <c r="BE40" s="26">
        <f t="shared" si="57"/>
        <v>4</v>
      </c>
      <c r="BF40" s="41" t="s">
        <v>490</v>
      </c>
      <c r="BG40" s="274" t="s">
        <v>509</v>
      </c>
    </row>
    <row r="41" spans="1:59" s="1" customFormat="1" ht="15.75" customHeight="1" x14ac:dyDescent="0.25">
      <c r="A41" s="28" t="s">
        <v>211</v>
      </c>
      <c r="B41" s="469" t="s">
        <v>34</v>
      </c>
      <c r="C41" s="217" t="s">
        <v>212</v>
      </c>
      <c r="D41" s="227"/>
      <c r="E41" s="228" t="str">
        <f>IF(D41*15=0,"",D41*15)</f>
        <v/>
      </c>
      <c r="F41" s="229"/>
      <c r="G41" s="228" t="str">
        <f>IF(F41*15=0,"",F41*15)</f>
        <v/>
      </c>
      <c r="H41" s="230"/>
      <c r="I41" s="231"/>
      <c r="J41" s="227"/>
      <c r="K41" s="228" t="str">
        <f t="shared" si="50"/>
        <v/>
      </c>
      <c r="L41" s="229"/>
      <c r="M41" s="228" t="str">
        <f t="shared" si="51"/>
        <v/>
      </c>
      <c r="N41" s="230"/>
      <c r="O41" s="231"/>
      <c r="P41" s="227"/>
      <c r="Q41" s="228" t="str">
        <f>IF(P41*15=0,"",P41*15)</f>
        <v/>
      </c>
      <c r="R41" s="229"/>
      <c r="S41" s="228" t="str">
        <f>IF(R41*15=0,"",R41*15)</f>
        <v/>
      </c>
      <c r="T41" s="230"/>
      <c r="U41" s="231"/>
      <c r="V41" s="227"/>
      <c r="W41" s="232" t="str">
        <f t="shared" si="48"/>
        <v/>
      </c>
      <c r="X41" s="229"/>
      <c r="Y41" s="232" t="str">
        <f t="shared" si="49"/>
        <v/>
      </c>
      <c r="Z41" s="230"/>
      <c r="AA41" s="231"/>
      <c r="AB41" s="227"/>
      <c r="AC41" s="228"/>
      <c r="AD41" s="229"/>
      <c r="AE41" s="228" t="str">
        <f>IF(AD41*15=0,"",AD41*15)</f>
        <v/>
      </c>
      <c r="AF41" s="230"/>
      <c r="AG41" s="231"/>
      <c r="AH41" s="227">
        <v>1</v>
      </c>
      <c r="AI41" s="228">
        <v>14</v>
      </c>
      <c r="AJ41" s="229"/>
      <c r="AK41" s="228" t="str">
        <f t="shared" si="45"/>
        <v/>
      </c>
      <c r="AL41" s="230">
        <v>1</v>
      </c>
      <c r="AM41" s="231" t="s">
        <v>355</v>
      </c>
      <c r="AN41" s="357"/>
      <c r="AO41" s="358"/>
      <c r="AP41" s="359"/>
      <c r="AQ41" s="358"/>
      <c r="AR41" s="360"/>
      <c r="AS41" s="361"/>
      <c r="AT41" s="227"/>
      <c r="AU41" s="232" t="str">
        <f t="shared" si="34"/>
        <v/>
      </c>
      <c r="AV41" s="229"/>
      <c r="AW41" s="232" t="str">
        <f t="shared" si="35"/>
        <v/>
      </c>
      <c r="AX41" s="230"/>
      <c r="AY41" s="231"/>
      <c r="AZ41" s="24">
        <f t="shared" si="52"/>
        <v>1</v>
      </c>
      <c r="BA41" s="16">
        <f t="shared" si="53"/>
        <v>14</v>
      </c>
      <c r="BB41" s="25" t="str">
        <f t="shared" si="54"/>
        <v/>
      </c>
      <c r="BC41" s="16" t="str">
        <f t="shared" si="55"/>
        <v/>
      </c>
      <c r="BD41" s="25">
        <f t="shared" si="56"/>
        <v>1</v>
      </c>
      <c r="BE41" s="26">
        <f t="shared" si="57"/>
        <v>1</v>
      </c>
      <c r="BF41" s="41" t="s">
        <v>490</v>
      </c>
      <c r="BG41" s="274" t="s">
        <v>507</v>
      </c>
    </row>
    <row r="42" spans="1:59" s="1" customFormat="1" ht="15.75" customHeight="1" x14ac:dyDescent="0.2">
      <c r="A42" s="28" t="s">
        <v>213</v>
      </c>
      <c r="B42" s="469" t="s">
        <v>34</v>
      </c>
      <c r="C42" s="217" t="s">
        <v>214</v>
      </c>
      <c r="D42" s="227"/>
      <c r="E42" s="228" t="str">
        <f>IF(D42*15=0,"",D42*15)</f>
        <v/>
      </c>
      <c r="F42" s="229"/>
      <c r="G42" s="228" t="str">
        <f>IF(F42*15=0,"",F42*15)</f>
        <v/>
      </c>
      <c r="H42" s="230"/>
      <c r="I42" s="231"/>
      <c r="J42" s="227"/>
      <c r="K42" s="228" t="str">
        <f t="shared" si="50"/>
        <v/>
      </c>
      <c r="L42" s="229"/>
      <c r="M42" s="228" t="str">
        <f t="shared" si="51"/>
        <v/>
      </c>
      <c r="N42" s="230"/>
      <c r="O42" s="231"/>
      <c r="P42" s="227"/>
      <c r="Q42" s="228" t="str">
        <f>IF(P42*15=0,"",P42*15)</f>
        <v/>
      </c>
      <c r="R42" s="229"/>
      <c r="S42" s="228" t="str">
        <f>IF(R42*15=0,"",R42*15)</f>
        <v/>
      </c>
      <c r="T42" s="230"/>
      <c r="U42" s="231"/>
      <c r="V42" s="227">
        <v>2</v>
      </c>
      <c r="W42" s="232">
        <v>28</v>
      </c>
      <c r="X42" s="229">
        <v>3</v>
      </c>
      <c r="Y42" s="232">
        <v>42</v>
      </c>
      <c r="Z42" s="230">
        <v>3</v>
      </c>
      <c r="AA42" s="231" t="s">
        <v>354</v>
      </c>
      <c r="AB42" s="227"/>
      <c r="AC42" s="228" t="str">
        <f>IF(AB42*15=0,"",AB42*15)</f>
        <v/>
      </c>
      <c r="AD42" s="229"/>
      <c r="AE42" s="228" t="str">
        <f>IF(AD42*15=0,"",AD42*15)</f>
        <v/>
      </c>
      <c r="AF42" s="230"/>
      <c r="AG42" s="231"/>
      <c r="AH42" s="227"/>
      <c r="AI42" s="228" t="str">
        <f>IF(AH42*15=0,"",AH42*15)</f>
        <v/>
      </c>
      <c r="AJ42" s="229"/>
      <c r="AK42" s="228" t="str">
        <f t="shared" si="45"/>
        <v/>
      </c>
      <c r="AL42" s="230"/>
      <c r="AM42" s="231"/>
      <c r="AN42" s="227"/>
      <c r="AO42" s="228"/>
      <c r="AP42" s="229"/>
      <c r="AQ42" s="228"/>
      <c r="AR42" s="230"/>
      <c r="AS42" s="231"/>
      <c r="AT42" s="227"/>
      <c r="AU42" s="232" t="str">
        <f t="shared" si="34"/>
        <v/>
      </c>
      <c r="AV42" s="229"/>
      <c r="AW42" s="232" t="str">
        <f t="shared" si="35"/>
        <v/>
      </c>
      <c r="AX42" s="230"/>
      <c r="AY42" s="231"/>
      <c r="AZ42" s="24">
        <f t="shared" si="52"/>
        <v>2</v>
      </c>
      <c r="BA42" s="16">
        <f t="shared" si="53"/>
        <v>28</v>
      </c>
      <c r="BB42" s="25">
        <f t="shared" si="54"/>
        <v>3</v>
      </c>
      <c r="BC42" s="16">
        <f t="shared" si="55"/>
        <v>42</v>
      </c>
      <c r="BD42" s="25">
        <f t="shared" si="56"/>
        <v>3</v>
      </c>
      <c r="BE42" s="26">
        <f t="shared" si="57"/>
        <v>5</v>
      </c>
      <c r="BF42" s="41" t="s">
        <v>490</v>
      </c>
      <c r="BG42" s="274" t="s">
        <v>509</v>
      </c>
    </row>
    <row r="43" spans="1:59" s="1" customFormat="1" ht="15.75" customHeight="1" x14ac:dyDescent="0.2">
      <c r="A43" s="28" t="s">
        <v>443</v>
      </c>
      <c r="B43" s="469" t="s">
        <v>34</v>
      </c>
      <c r="C43" s="217" t="s">
        <v>215</v>
      </c>
      <c r="D43" s="227"/>
      <c r="E43" s="228"/>
      <c r="F43" s="229"/>
      <c r="G43" s="228"/>
      <c r="H43" s="230"/>
      <c r="I43" s="231"/>
      <c r="J43" s="227"/>
      <c r="K43" s="228"/>
      <c r="L43" s="229"/>
      <c r="M43" s="228"/>
      <c r="N43" s="230"/>
      <c r="O43" s="231"/>
      <c r="P43" s="227"/>
      <c r="Q43" s="228"/>
      <c r="R43" s="229"/>
      <c r="S43" s="228"/>
      <c r="T43" s="230"/>
      <c r="U43" s="231"/>
      <c r="V43" s="227"/>
      <c r="W43" s="232"/>
      <c r="X43" s="229"/>
      <c r="Y43" s="232"/>
      <c r="Z43" s="230"/>
      <c r="AA43" s="231"/>
      <c r="AB43" s="227">
        <v>2</v>
      </c>
      <c r="AC43" s="228">
        <v>28</v>
      </c>
      <c r="AD43" s="229"/>
      <c r="AE43" s="228"/>
      <c r="AF43" s="230">
        <v>2</v>
      </c>
      <c r="AG43" s="231" t="s">
        <v>87</v>
      </c>
      <c r="AH43" s="227"/>
      <c r="AI43" s="228"/>
      <c r="AJ43" s="229"/>
      <c r="AK43" s="228"/>
      <c r="AL43" s="230"/>
      <c r="AM43" s="231"/>
      <c r="AN43" s="227"/>
      <c r="AO43" s="228"/>
      <c r="AP43" s="229"/>
      <c r="AQ43" s="228"/>
      <c r="AR43" s="230"/>
      <c r="AS43" s="231"/>
      <c r="AT43" s="227"/>
      <c r="AU43" s="232"/>
      <c r="AV43" s="229"/>
      <c r="AW43" s="232"/>
      <c r="AX43" s="230"/>
      <c r="AY43" s="231"/>
      <c r="AZ43" s="24">
        <f t="shared" si="52"/>
        <v>2</v>
      </c>
      <c r="BA43" s="16">
        <f t="shared" si="53"/>
        <v>28</v>
      </c>
      <c r="BB43" s="25" t="str">
        <f t="shared" si="54"/>
        <v/>
      </c>
      <c r="BC43" s="16" t="str">
        <f t="shared" si="55"/>
        <v/>
      </c>
      <c r="BD43" s="25">
        <f t="shared" si="56"/>
        <v>2</v>
      </c>
      <c r="BE43" s="26">
        <f t="shared" si="57"/>
        <v>2</v>
      </c>
      <c r="BF43" s="41" t="s">
        <v>490</v>
      </c>
      <c r="BG43" s="274" t="s">
        <v>508</v>
      </c>
    </row>
    <row r="44" spans="1:59" s="1" customFormat="1" ht="15.75" customHeight="1" x14ac:dyDescent="0.2">
      <c r="A44" s="28" t="s">
        <v>441</v>
      </c>
      <c r="B44" s="469" t="s">
        <v>34</v>
      </c>
      <c r="C44" s="217" t="s">
        <v>442</v>
      </c>
      <c r="D44" s="227"/>
      <c r="E44" s="228"/>
      <c r="F44" s="229"/>
      <c r="G44" s="228"/>
      <c r="H44" s="230"/>
      <c r="I44" s="231"/>
      <c r="J44" s="227"/>
      <c r="K44" s="228"/>
      <c r="L44" s="229"/>
      <c r="M44" s="228"/>
      <c r="N44" s="230"/>
      <c r="O44" s="231"/>
      <c r="P44" s="227"/>
      <c r="Q44" s="228"/>
      <c r="R44" s="229"/>
      <c r="S44" s="228"/>
      <c r="T44" s="230"/>
      <c r="U44" s="231"/>
      <c r="V44" s="227"/>
      <c r="W44" s="232"/>
      <c r="X44" s="229"/>
      <c r="Y44" s="232"/>
      <c r="Z44" s="230"/>
      <c r="AA44" s="231"/>
      <c r="AB44" s="227"/>
      <c r="AC44" s="228"/>
      <c r="AD44" s="229"/>
      <c r="AE44" s="228"/>
      <c r="AF44" s="230"/>
      <c r="AG44" s="231"/>
      <c r="AH44" s="227">
        <v>1</v>
      </c>
      <c r="AI44" s="228">
        <v>14</v>
      </c>
      <c r="AJ44" s="229">
        <v>1</v>
      </c>
      <c r="AK44" s="228">
        <v>14</v>
      </c>
      <c r="AL44" s="230">
        <v>2</v>
      </c>
      <c r="AM44" s="231" t="s">
        <v>87</v>
      </c>
      <c r="AN44" s="227"/>
      <c r="AO44" s="228"/>
      <c r="AP44" s="229"/>
      <c r="AQ44" s="228"/>
      <c r="AR44" s="230"/>
      <c r="AS44" s="231"/>
      <c r="AT44" s="227"/>
      <c r="AU44" s="232"/>
      <c r="AV44" s="229"/>
      <c r="AW44" s="232"/>
      <c r="AX44" s="230"/>
      <c r="AY44" s="231"/>
      <c r="AZ44" s="24">
        <f t="shared" si="52"/>
        <v>1</v>
      </c>
      <c r="BA44" s="16">
        <f t="shared" si="53"/>
        <v>14</v>
      </c>
      <c r="BB44" s="25">
        <f t="shared" si="54"/>
        <v>1</v>
      </c>
      <c r="BC44" s="16">
        <f t="shared" si="55"/>
        <v>14</v>
      </c>
      <c r="BD44" s="25">
        <f t="shared" si="56"/>
        <v>2</v>
      </c>
      <c r="BE44" s="26">
        <f t="shared" si="57"/>
        <v>2</v>
      </c>
      <c r="BF44" s="41" t="s">
        <v>490</v>
      </c>
      <c r="BG44" s="274" t="s">
        <v>674</v>
      </c>
    </row>
    <row r="45" spans="1:59" ht="15.75" customHeight="1" x14ac:dyDescent="0.2">
      <c r="A45" s="28" t="s">
        <v>216</v>
      </c>
      <c r="B45" s="469" t="s">
        <v>34</v>
      </c>
      <c r="C45" s="217" t="s">
        <v>217</v>
      </c>
      <c r="D45" s="227"/>
      <c r="E45" s="228" t="str">
        <f>IF(D45*15=0,"",D45*15)</f>
        <v/>
      </c>
      <c r="F45" s="229"/>
      <c r="G45" s="228"/>
      <c r="H45" s="230"/>
      <c r="I45" s="231"/>
      <c r="J45" s="227"/>
      <c r="K45" s="228" t="str">
        <f t="shared" si="50"/>
        <v/>
      </c>
      <c r="L45" s="229"/>
      <c r="M45" s="228" t="str">
        <f t="shared" si="51"/>
        <v/>
      </c>
      <c r="N45" s="230"/>
      <c r="O45" s="231"/>
      <c r="P45" s="227"/>
      <c r="Q45" s="228"/>
      <c r="R45" s="229"/>
      <c r="S45" s="228"/>
      <c r="T45" s="230"/>
      <c r="U45" s="231"/>
      <c r="V45" s="227"/>
      <c r="W45" s="232" t="str">
        <f t="shared" si="48"/>
        <v/>
      </c>
      <c r="X45" s="229"/>
      <c r="Y45" s="232" t="str">
        <f t="shared" si="49"/>
        <v/>
      </c>
      <c r="Z45" s="230"/>
      <c r="AA45" s="231"/>
      <c r="AB45" s="227"/>
      <c r="AC45" s="228" t="str">
        <f>IF(AB45*15=0,"",AB45*15)</f>
        <v/>
      </c>
      <c r="AD45" s="229"/>
      <c r="AE45" s="228"/>
      <c r="AF45" s="230"/>
      <c r="AG45" s="231"/>
      <c r="AH45" s="227"/>
      <c r="AI45" s="228"/>
      <c r="AJ45" s="229"/>
      <c r="AK45" s="228" t="str">
        <f t="shared" si="45"/>
        <v/>
      </c>
      <c r="AL45" s="230"/>
      <c r="AM45" s="231"/>
      <c r="AN45" s="227">
        <v>1</v>
      </c>
      <c r="AO45" s="228">
        <v>14</v>
      </c>
      <c r="AP45" s="229">
        <v>1</v>
      </c>
      <c r="AQ45" s="228">
        <v>14</v>
      </c>
      <c r="AR45" s="230">
        <v>2</v>
      </c>
      <c r="AS45" s="231" t="s">
        <v>354</v>
      </c>
      <c r="AT45" s="227"/>
      <c r="AU45" s="232"/>
      <c r="AV45" s="229"/>
      <c r="AW45" s="232"/>
      <c r="AX45" s="230"/>
      <c r="AY45" s="231"/>
      <c r="AZ45" s="584">
        <f t="shared" si="18"/>
        <v>1</v>
      </c>
      <c r="BA45" s="104">
        <f t="shared" si="31"/>
        <v>14</v>
      </c>
      <c r="BB45" s="171">
        <f t="shared" si="19"/>
        <v>1</v>
      </c>
      <c r="BC45" s="104">
        <f t="shared" si="32"/>
        <v>14</v>
      </c>
      <c r="BD45" s="171">
        <f t="shared" si="20"/>
        <v>2</v>
      </c>
      <c r="BE45" s="83">
        <f t="shared" si="21"/>
        <v>2</v>
      </c>
      <c r="BF45" s="41" t="s">
        <v>490</v>
      </c>
      <c r="BG45" s="274" t="s">
        <v>674</v>
      </c>
    </row>
    <row r="46" spans="1:59" ht="15.75" customHeight="1" x14ac:dyDescent="0.2">
      <c r="A46" s="720" t="s">
        <v>920</v>
      </c>
      <c r="B46" s="818" t="s">
        <v>34</v>
      </c>
      <c r="C46" s="385" t="s">
        <v>696</v>
      </c>
      <c r="D46" s="369"/>
      <c r="E46" s="237"/>
      <c r="F46" s="238"/>
      <c r="G46" s="237"/>
      <c r="H46" s="239"/>
      <c r="I46" s="235"/>
      <c r="J46" s="369"/>
      <c r="K46" s="237"/>
      <c r="L46" s="238"/>
      <c r="M46" s="237"/>
      <c r="N46" s="239"/>
      <c r="O46" s="235"/>
      <c r="P46" s="369"/>
      <c r="Q46" s="237"/>
      <c r="R46" s="238"/>
      <c r="S46" s="237"/>
      <c r="T46" s="239"/>
      <c r="U46" s="235"/>
      <c r="V46" s="369"/>
      <c r="W46" s="583"/>
      <c r="X46" s="238"/>
      <c r="Y46" s="583"/>
      <c r="Z46" s="239"/>
      <c r="AA46" s="235"/>
      <c r="AB46" s="369"/>
      <c r="AC46" s="237"/>
      <c r="AD46" s="238"/>
      <c r="AE46" s="237"/>
      <c r="AF46" s="239"/>
      <c r="AG46" s="235"/>
      <c r="AH46" s="369"/>
      <c r="AI46" s="237"/>
      <c r="AJ46" s="238"/>
      <c r="AK46" s="237"/>
      <c r="AL46" s="239"/>
      <c r="AM46" s="235"/>
      <c r="AN46" s="369"/>
      <c r="AO46" s="237"/>
      <c r="AP46" s="238"/>
      <c r="AQ46" s="237"/>
      <c r="AR46" s="239"/>
      <c r="AS46" s="235"/>
      <c r="AT46" s="369"/>
      <c r="AU46" s="583"/>
      <c r="AV46" s="238">
        <v>3</v>
      </c>
      <c r="AW46" s="583">
        <v>30</v>
      </c>
      <c r="AX46" s="239">
        <v>2</v>
      </c>
      <c r="AY46" s="240" t="s">
        <v>353</v>
      </c>
      <c r="AZ46" s="136"/>
      <c r="BA46" s="136"/>
      <c r="BB46" s="136">
        <v>2</v>
      </c>
      <c r="BC46" s="136">
        <v>20</v>
      </c>
      <c r="BD46" s="136">
        <v>2</v>
      </c>
      <c r="BE46" s="587">
        <v>2</v>
      </c>
      <c r="BF46" s="90" t="s">
        <v>657</v>
      </c>
      <c r="BG46" s="90" t="s">
        <v>836</v>
      </c>
    </row>
    <row r="47" spans="1:59" s="200" customFormat="1" ht="15.75" customHeight="1" thickBot="1" x14ac:dyDescent="0.3">
      <c r="A47" s="257"/>
      <c r="B47" s="85"/>
      <c r="C47" s="258" t="s">
        <v>54</v>
      </c>
      <c r="D47" s="259">
        <f>SUM(D12:D45)</f>
        <v>7</v>
      </c>
      <c r="E47" s="259">
        <f>SUM(E12:E45)</f>
        <v>74</v>
      </c>
      <c r="F47" s="259">
        <f>SUM(F12:F45)</f>
        <v>2</v>
      </c>
      <c r="G47" s="259">
        <f>SUM(G12:G45)</f>
        <v>26</v>
      </c>
      <c r="H47" s="259">
        <f>SUM(H12:H45)</f>
        <v>6</v>
      </c>
      <c r="I47" s="260" t="s">
        <v>17</v>
      </c>
      <c r="J47" s="259">
        <f>SUM(J12:J45)</f>
        <v>4</v>
      </c>
      <c r="K47" s="259">
        <f>SUM(K12:K45)</f>
        <v>60</v>
      </c>
      <c r="L47" s="259">
        <f>SUM(L12:L45)</f>
        <v>6</v>
      </c>
      <c r="M47" s="259">
        <f>SUM(M12:M45)</f>
        <v>80</v>
      </c>
      <c r="N47" s="259">
        <f>SUM(N12:N45)</f>
        <v>13</v>
      </c>
      <c r="O47" s="260" t="s">
        <v>17</v>
      </c>
      <c r="P47" s="259">
        <f>SUM(P12:P45)</f>
        <v>2</v>
      </c>
      <c r="Q47" s="259">
        <f>SUM(Q12:Q45)</f>
        <v>28</v>
      </c>
      <c r="R47" s="259">
        <f>SUM(R12:R45)</f>
        <v>6</v>
      </c>
      <c r="S47" s="259">
        <f>SUM(S12:S45)</f>
        <v>84</v>
      </c>
      <c r="T47" s="259">
        <f>SUM(T12:T45)</f>
        <v>9</v>
      </c>
      <c r="U47" s="260" t="s">
        <v>17</v>
      </c>
      <c r="V47" s="259">
        <f>SUM(V12:V45)</f>
        <v>5</v>
      </c>
      <c r="W47" s="259">
        <f>SUM(W12:W45)</f>
        <v>70</v>
      </c>
      <c r="X47" s="259">
        <f>SUM(X12:X45)</f>
        <v>8</v>
      </c>
      <c r="Y47" s="259">
        <f>SUM(Y12:Y45)</f>
        <v>112</v>
      </c>
      <c r="Z47" s="259">
        <f>SUM(Z12:Z45)</f>
        <v>13</v>
      </c>
      <c r="AA47" s="260" t="s">
        <v>17</v>
      </c>
      <c r="AB47" s="259">
        <f>SUM(AB12:AB45)</f>
        <v>4</v>
      </c>
      <c r="AC47" s="259">
        <f>SUM(AC12:AC45)</f>
        <v>60</v>
      </c>
      <c r="AD47" s="259">
        <f>SUM(AD12:AD45)</f>
        <v>7</v>
      </c>
      <c r="AE47" s="259">
        <f>SUM(AE12:AE45)</f>
        <v>94</v>
      </c>
      <c r="AF47" s="259">
        <f>SUM(AF12:AF45)</f>
        <v>13</v>
      </c>
      <c r="AG47" s="260" t="s">
        <v>17</v>
      </c>
      <c r="AH47" s="259">
        <f>SUM(AH12:AH45)</f>
        <v>9</v>
      </c>
      <c r="AI47" s="259">
        <f>SUM(AI12:AI45)</f>
        <v>126</v>
      </c>
      <c r="AJ47" s="259">
        <f>SUM(AJ12:AJ45)</f>
        <v>5</v>
      </c>
      <c r="AK47" s="259">
        <f>SUM(AK12:AK45)</f>
        <v>70</v>
      </c>
      <c r="AL47" s="259">
        <f>SUM(AL12:AL45)</f>
        <v>15</v>
      </c>
      <c r="AM47" s="260" t="s">
        <v>17</v>
      </c>
      <c r="AN47" s="259">
        <f>SUM(AN12:AN45)</f>
        <v>7</v>
      </c>
      <c r="AO47" s="259">
        <f>SUM(AO12:AO45)</f>
        <v>98</v>
      </c>
      <c r="AP47" s="259">
        <f>SUM(AP12:AP45)</f>
        <v>9</v>
      </c>
      <c r="AQ47" s="259">
        <f>SUM(AQ12:AQ45)</f>
        <v>126</v>
      </c>
      <c r="AR47" s="259">
        <f>SUM(AR12:AR45)</f>
        <v>15</v>
      </c>
      <c r="AS47" s="260" t="s">
        <v>17</v>
      </c>
      <c r="AT47" s="259">
        <f>SUM(AT12:AT45)</f>
        <v>3</v>
      </c>
      <c r="AU47" s="259">
        <f>SUM(AU12:AU45)</f>
        <v>30</v>
      </c>
      <c r="AV47" s="259">
        <f>SUM(AV12:AV46)</f>
        <v>9</v>
      </c>
      <c r="AW47" s="259">
        <f>SUM(AW12:AW46)</f>
        <v>90</v>
      </c>
      <c r="AX47" s="259">
        <f>SUM(AX12:AX46)</f>
        <v>11</v>
      </c>
      <c r="AY47" s="260" t="s">
        <v>17</v>
      </c>
      <c r="AZ47" s="585">
        <f t="shared" ref="AZ47:BE47" si="58">SUM(AZ12:AZ45)</f>
        <v>41</v>
      </c>
      <c r="BA47" s="585">
        <f t="shared" si="58"/>
        <v>542</v>
      </c>
      <c r="BB47" s="585">
        <f t="shared" si="58"/>
        <v>49</v>
      </c>
      <c r="BC47" s="585">
        <f t="shared" si="58"/>
        <v>646</v>
      </c>
      <c r="BD47" s="586">
        <f>SUM(BD12:BD46)</f>
        <v>95</v>
      </c>
      <c r="BE47" s="585">
        <f t="shared" si="58"/>
        <v>90</v>
      </c>
    </row>
    <row r="48" spans="1:59" s="200" customFormat="1" ht="15.75" customHeight="1" thickBot="1" x14ac:dyDescent="0.3">
      <c r="A48" s="262"/>
      <c r="B48" s="263"/>
      <c r="C48" s="197" t="s">
        <v>44</v>
      </c>
      <c r="D48" s="198">
        <f>D10+D47</f>
        <v>16</v>
      </c>
      <c r="E48" s="198">
        <f>E10+E47</f>
        <v>186</v>
      </c>
      <c r="F48" s="198">
        <f>F10+F47</f>
        <v>27</v>
      </c>
      <c r="G48" s="198">
        <f>G10+G47</f>
        <v>310</v>
      </c>
      <c r="H48" s="198">
        <f>H10+H47</f>
        <v>28</v>
      </c>
      <c r="I48" s="264" t="s">
        <v>17</v>
      </c>
      <c r="J48" s="198">
        <f>J10+J47</f>
        <v>9</v>
      </c>
      <c r="K48" s="198">
        <f>K10+K47</f>
        <v>142</v>
      </c>
      <c r="L48" s="198">
        <f>L10+L47</f>
        <v>20</v>
      </c>
      <c r="M48" s="198">
        <f>M10+M47</f>
        <v>276</v>
      </c>
      <c r="N48" s="198">
        <f>N10+N47</f>
        <v>31</v>
      </c>
      <c r="O48" s="264" t="s">
        <v>17</v>
      </c>
      <c r="P48" s="198">
        <f>P10+P47</f>
        <v>10</v>
      </c>
      <c r="Q48" s="198">
        <f>Q10+Q47</f>
        <v>144</v>
      </c>
      <c r="R48" s="198">
        <f>R10+R47</f>
        <v>18</v>
      </c>
      <c r="S48" s="198">
        <f>S10+S47</f>
        <v>248</v>
      </c>
      <c r="T48" s="198">
        <f>T10+T47</f>
        <v>28</v>
      </c>
      <c r="U48" s="264" t="s">
        <v>17</v>
      </c>
      <c r="V48" s="198">
        <f>V10+V47</f>
        <v>9</v>
      </c>
      <c r="W48" s="198">
        <f>W10+W47</f>
        <v>130</v>
      </c>
      <c r="X48" s="198">
        <f>X10+X47</f>
        <v>23</v>
      </c>
      <c r="Y48" s="198">
        <f>Y10+Y47</f>
        <v>318</v>
      </c>
      <c r="Z48" s="198">
        <f>Z10+Z47</f>
        <v>33</v>
      </c>
      <c r="AA48" s="264" t="s">
        <v>17</v>
      </c>
      <c r="AB48" s="198">
        <f>AB10+AB47</f>
        <v>10</v>
      </c>
      <c r="AC48" s="198">
        <f>AC10+AC47</f>
        <v>140</v>
      </c>
      <c r="AD48" s="198">
        <f>AD10+AD47</f>
        <v>19</v>
      </c>
      <c r="AE48" s="198">
        <f>AE10+AE47</f>
        <v>266</v>
      </c>
      <c r="AF48" s="198">
        <f>AF10+AF47</f>
        <v>30</v>
      </c>
      <c r="AG48" s="264" t="s">
        <v>17</v>
      </c>
      <c r="AH48" s="198">
        <f>AH10+AH47</f>
        <v>13</v>
      </c>
      <c r="AI48" s="198">
        <f>AI10+AI47</f>
        <v>186</v>
      </c>
      <c r="AJ48" s="198">
        <f>AJ10+AJ47</f>
        <v>16</v>
      </c>
      <c r="AK48" s="198">
        <f>AK10+AK47</f>
        <v>220</v>
      </c>
      <c r="AL48" s="198">
        <f>AL10+AL47</f>
        <v>30</v>
      </c>
      <c r="AM48" s="264" t="s">
        <v>17</v>
      </c>
      <c r="AN48" s="198">
        <f>AN10+AN47</f>
        <v>8</v>
      </c>
      <c r="AO48" s="198">
        <f>AO10+AO47</f>
        <v>112</v>
      </c>
      <c r="AP48" s="198">
        <f>AP10+AP47</f>
        <v>20</v>
      </c>
      <c r="AQ48" s="198">
        <f>AQ10+AQ47</f>
        <v>280</v>
      </c>
      <c r="AR48" s="198">
        <f>AR10+AR47</f>
        <v>33</v>
      </c>
      <c r="AS48" s="264" t="s">
        <v>17</v>
      </c>
      <c r="AT48" s="198">
        <f>AT10+AT47</f>
        <v>6</v>
      </c>
      <c r="AU48" s="198">
        <f>AU10+AU47</f>
        <v>64</v>
      </c>
      <c r="AV48" s="198">
        <f>AV10+AV47</f>
        <v>17</v>
      </c>
      <c r="AW48" s="198">
        <f>AW10+AW47</f>
        <v>170</v>
      </c>
      <c r="AX48" s="198">
        <f>AX10+AX47</f>
        <v>27</v>
      </c>
      <c r="AY48" s="264" t="s">
        <v>17</v>
      </c>
      <c r="AZ48" s="267">
        <f t="shared" ref="AZ48:BE48" si="59">AZ10+AZ47</f>
        <v>81</v>
      </c>
      <c r="BA48" s="267">
        <f t="shared" si="59"/>
        <v>1088</v>
      </c>
      <c r="BB48" s="267">
        <f t="shared" si="59"/>
        <v>157</v>
      </c>
      <c r="BC48" s="268">
        <f t="shared" si="59"/>
        <v>2026</v>
      </c>
      <c r="BD48" s="815">
        <f t="shared" si="59"/>
        <v>240</v>
      </c>
      <c r="BE48" s="269">
        <f t="shared" si="59"/>
        <v>238</v>
      </c>
    </row>
    <row r="49" spans="1:59" ht="18.75" customHeight="1" x14ac:dyDescent="0.25">
      <c r="A49" s="270"/>
      <c r="B49" s="271"/>
      <c r="C49" s="272" t="s">
        <v>16</v>
      </c>
      <c r="D49" s="979"/>
      <c r="E49" s="980"/>
      <c r="F49" s="980"/>
      <c r="G49" s="980"/>
      <c r="H49" s="980"/>
      <c r="I49" s="980"/>
      <c r="J49" s="980"/>
      <c r="K49" s="980"/>
      <c r="L49" s="980"/>
      <c r="M49" s="980"/>
      <c r="N49" s="980"/>
      <c r="O49" s="980"/>
      <c r="P49" s="980"/>
      <c r="Q49" s="980"/>
      <c r="R49" s="980"/>
      <c r="S49" s="980"/>
      <c r="T49" s="980"/>
      <c r="U49" s="980"/>
      <c r="V49" s="980"/>
      <c r="W49" s="980"/>
      <c r="X49" s="980"/>
      <c r="Y49" s="980"/>
      <c r="Z49" s="980"/>
      <c r="AA49" s="980"/>
      <c r="AB49" s="979"/>
      <c r="AC49" s="980"/>
      <c r="AD49" s="980"/>
      <c r="AE49" s="980"/>
      <c r="AF49" s="980"/>
      <c r="AG49" s="980"/>
      <c r="AH49" s="980"/>
      <c r="AI49" s="980"/>
      <c r="AJ49" s="980"/>
      <c r="AK49" s="980"/>
      <c r="AL49" s="980"/>
      <c r="AM49" s="980"/>
      <c r="AN49" s="980"/>
      <c r="AO49" s="980"/>
      <c r="AP49" s="980"/>
      <c r="AQ49" s="980"/>
      <c r="AR49" s="980"/>
      <c r="AS49" s="980"/>
      <c r="AT49" s="980"/>
      <c r="AU49" s="980"/>
      <c r="AV49" s="980"/>
      <c r="AW49" s="980"/>
      <c r="AX49" s="980"/>
      <c r="AY49" s="980"/>
      <c r="AZ49" s="981"/>
      <c r="BA49" s="982"/>
      <c r="BB49" s="982"/>
      <c r="BC49" s="982"/>
      <c r="BD49" s="983"/>
      <c r="BE49" s="982"/>
      <c r="BF49" s="273"/>
      <c r="BG49" s="273"/>
    </row>
    <row r="50" spans="1:59" s="1" customFormat="1" ht="15.75" customHeight="1" x14ac:dyDescent="0.2">
      <c r="A50" s="12" t="s">
        <v>235</v>
      </c>
      <c r="B50" s="29" t="s">
        <v>15</v>
      </c>
      <c r="C50" s="14" t="s">
        <v>236</v>
      </c>
      <c r="D50" s="97"/>
      <c r="E50" s="16" t="str">
        <f t="shared" ref="E50:E52" si="60">IF(D50*15=0,"",D50*15)</f>
        <v/>
      </c>
      <c r="F50" s="98"/>
      <c r="G50" s="16" t="str">
        <f t="shared" ref="G50:G52" si="61">IF(F50*15=0,"",F50*15)</f>
        <v/>
      </c>
      <c r="H50" s="99" t="s">
        <v>17</v>
      </c>
      <c r="I50" s="100"/>
      <c r="J50" s="97"/>
      <c r="K50" s="16" t="str">
        <f t="shared" ref="K50:K52" si="62">IF(J50*15=0,"",J50*15)</f>
        <v/>
      </c>
      <c r="L50" s="98"/>
      <c r="M50" s="16" t="str">
        <f t="shared" ref="M50:M52" si="63">IF(L50*15=0,"",L50*15)</f>
        <v/>
      </c>
      <c r="N50" s="99" t="s">
        <v>17</v>
      </c>
      <c r="O50" s="100"/>
      <c r="P50" s="97"/>
      <c r="Q50" s="16" t="str">
        <f t="shared" ref="Q50:Q52" si="64">IF(P50*15=0,"",P50*15)</f>
        <v/>
      </c>
      <c r="R50" s="98"/>
      <c r="S50" s="16" t="str">
        <f t="shared" ref="S50:S52" si="65">IF(R50*15=0,"",R50*15)</f>
        <v/>
      </c>
      <c r="T50" s="99" t="s">
        <v>17</v>
      </c>
      <c r="U50" s="100"/>
      <c r="V50" s="97"/>
      <c r="W50" s="16" t="str">
        <f t="shared" ref="W50:W52" si="66">IF(V50*15=0,"",V50*15)</f>
        <v/>
      </c>
      <c r="X50" s="98"/>
      <c r="Y50" s="16" t="str">
        <f t="shared" ref="Y50:Y52" si="67">IF(X50*15=0,"",X50*15)</f>
        <v/>
      </c>
      <c r="Z50" s="99" t="s">
        <v>17</v>
      </c>
      <c r="AA50" s="100"/>
      <c r="AB50" s="97"/>
      <c r="AC50" s="16" t="str">
        <f t="shared" ref="AC50:AC52" si="68">IF(AB50*15=0,"",AB50*15)</f>
        <v/>
      </c>
      <c r="AD50" s="98"/>
      <c r="AE50" s="16" t="str">
        <f t="shared" ref="AE50:AE52" si="69">IF(AD50*15=0,"",AD50*15)</f>
        <v/>
      </c>
      <c r="AF50" s="99" t="s">
        <v>17</v>
      </c>
      <c r="AG50" s="100"/>
      <c r="AH50" s="97"/>
      <c r="AI50" s="16" t="str">
        <f t="shared" ref="AI50:AI52" si="70">IF(AH50*15=0,"",AH50*15)</f>
        <v/>
      </c>
      <c r="AJ50" s="98"/>
      <c r="AK50" s="16" t="str">
        <f t="shared" ref="AK50:AK52" si="71">IF(AJ50*15=0,"",AJ50*15)</f>
        <v/>
      </c>
      <c r="AL50" s="99" t="s">
        <v>17</v>
      </c>
      <c r="AM50" s="100"/>
      <c r="AN50" s="97"/>
      <c r="AO50" s="16" t="str">
        <f>IF(AN50*15=0,"",AN50*15)</f>
        <v/>
      </c>
      <c r="AP50" s="98"/>
      <c r="AQ50" s="16" t="str">
        <f>IF(AP50*15=0,"",AP50*15)</f>
        <v/>
      </c>
      <c r="AR50" s="99" t="s">
        <v>17</v>
      </c>
      <c r="AS50" s="100"/>
      <c r="AT50" s="97"/>
      <c r="AU50" s="16" t="str">
        <f t="shared" ref="AU50:AU52" si="72">IF(AT50*15=0,"",AT50*15)</f>
        <v/>
      </c>
      <c r="AV50" s="98"/>
      <c r="AW50" s="16" t="str">
        <f t="shared" ref="AW50:AW52" si="73">IF(AV50*15=0,"",AV50*15)</f>
        <v/>
      </c>
      <c r="AX50" s="99" t="s">
        <v>17</v>
      </c>
      <c r="AY50" s="19" t="s">
        <v>356</v>
      </c>
      <c r="AZ50" s="24" t="str">
        <f t="shared" ref="AZ50:AZ52" si="74">IF(D50+J50+P50+V50+AB50+AH50+AN50+AT50=0,"",D50+J50+P50+V50+AB50+AH50+AN50+AT50)</f>
        <v/>
      </c>
      <c r="BA50" s="104" t="str">
        <f>IF((P50+V50+AB50+AH50+AN50+AT50)*14=0,"",(P50+V50+AB50+AH50+AN50+AT50)*14)</f>
        <v/>
      </c>
      <c r="BB50" s="25" t="str">
        <f t="shared" ref="BB50:BB52" si="75">IF(F50+L50+R50+X50+AD50+AJ50+AP50+AV50=0,"",F50+L50+R50+X50+AD50+AJ50+AP50+AV50)</f>
        <v/>
      </c>
      <c r="BC50" s="16" t="str">
        <f>IF((L50+F50+R50+X50+AD50+AJ50+AP50+AV50)*14=0,"",(L50+F50+R50+X50+AD50+AJ50+AP50+AV50)*14)</f>
        <v/>
      </c>
      <c r="BD50" s="99" t="s">
        <v>17</v>
      </c>
      <c r="BE50" s="119" t="str">
        <f t="shared" ref="BE50:BE52" si="76">IF(D50+F50+L50+J50+P50+R50+V50+X50+AB50+AD50+AH50+AJ50+AN50+AP50+AT50+AV50=0,"",D50+F50+L50+J50+P50+R50+V50+X50+AB50+AD50+AH50+AJ50+AN50+AP50+AT50+AV50)</f>
        <v/>
      </c>
      <c r="BF50" s="274"/>
      <c r="BG50" s="274"/>
    </row>
    <row r="51" spans="1:59" s="1" customFormat="1" ht="15.75" customHeight="1" x14ac:dyDescent="0.2">
      <c r="A51" s="28" t="s">
        <v>237</v>
      </c>
      <c r="B51" s="29" t="s">
        <v>15</v>
      </c>
      <c r="C51" s="217" t="s">
        <v>238</v>
      </c>
      <c r="D51" s="97"/>
      <c r="E51" s="16" t="str">
        <f t="shared" si="60"/>
        <v/>
      </c>
      <c r="F51" s="98"/>
      <c r="G51" s="16" t="str">
        <f t="shared" si="61"/>
        <v/>
      </c>
      <c r="H51" s="99" t="s">
        <v>17</v>
      </c>
      <c r="I51" s="100"/>
      <c r="J51" s="97"/>
      <c r="K51" s="16" t="str">
        <f t="shared" si="62"/>
        <v/>
      </c>
      <c r="L51" s="98"/>
      <c r="M51" s="16" t="str">
        <f t="shared" si="63"/>
        <v/>
      </c>
      <c r="N51" s="99" t="s">
        <v>17</v>
      </c>
      <c r="O51" s="100"/>
      <c r="P51" s="97"/>
      <c r="Q51" s="16" t="str">
        <f t="shared" si="64"/>
        <v/>
      </c>
      <c r="R51" s="98"/>
      <c r="S51" s="16" t="str">
        <f t="shared" si="65"/>
        <v/>
      </c>
      <c r="T51" s="99" t="s">
        <v>17</v>
      </c>
      <c r="U51" s="100"/>
      <c r="V51" s="97"/>
      <c r="W51" s="16" t="str">
        <f t="shared" si="66"/>
        <v/>
      </c>
      <c r="X51" s="98"/>
      <c r="Y51" s="16" t="str">
        <f t="shared" si="67"/>
        <v/>
      </c>
      <c r="Z51" s="99" t="s">
        <v>17</v>
      </c>
      <c r="AA51" s="100"/>
      <c r="AB51" s="97"/>
      <c r="AC51" s="16" t="str">
        <f t="shared" si="68"/>
        <v/>
      </c>
      <c r="AD51" s="98"/>
      <c r="AE51" s="16" t="str">
        <f t="shared" si="69"/>
        <v/>
      </c>
      <c r="AF51" s="99" t="s">
        <v>17</v>
      </c>
      <c r="AG51" s="100"/>
      <c r="AH51" s="97"/>
      <c r="AI51" s="16" t="str">
        <f t="shared" si="70"/>
        <v/>
      </c>
      <c r="AJ51" s="98"/>
      <c r="AK51" s="16" t="str">
        <f t="shared" si="71"/>
        <v/>
      </c>
      <c r="AL51" s="99" t="s">
        <v>17</v>
      </c>
      <c r="AM51" s="100"/>
      <c r="AN51" s="97"/>
      <c r="AO51" s="16" t="str">
        <f>IF(AN51*15=0,"",AN51*15)</f>
        <v/>
      </c>
      <c r="AP51" s="98"/>
      <c r="AQ51" s="16" t="str">
        <f>IF(AP51*15=0,"",AP51*15)</f>
        <v/>
      </c>
      <c r="AR51" s="99" t="s">
        <v>17</v>
      </c>
      <c r="AS51" s="100"/>
      <c r="AT51" s="97"/>
      <c r="AU51" s="16" t="str">
        <f t="shared" si="72"/>
        <v/>
      </c>
      <c r="AV51" s="98"/>
      <c r="AW51" s="16" t="str">
        <f t="shared" si="73"/>
        <v/>
      </c>
      <c r="AX51" s="99" t="s">
        <v>17</v>
      </c>
      <c r="AY51" s="19" t="s">
        <v>356</v>
      </c>
      <c r="AZ51" s="24" t="str">
        <f t="shared" si="74"/>
        <v/>
      </c>
      <c r="BA51" s="104" t="str">
        <f>IF((P51+V51+AB51+AH51+AN51+AT51)*14=0,"",(P51+V51+AB51+AH51+AN51+AT51)*14)</f>
        <v/>
      </c>
      <c r="BB51" s="25" t="str">
        <f t="shared" si="75"/>
        <v/>
      </c>
      <c r="BC51" s="104" t="str">
        <f>IF((L51+F51+R51+X51+AD51+AJ51+AP51+AV51)*14=0,"",(L51+F51+R51+X51+AD51+AJ51+AP51+AV51)*14)</f>
        <v/>
      </c>
      <c r="BD51" s="99" t="s">
        <v>17</v>
      </c>
      <c r="BE51" s="119" t="str">
        <f t="shared" si="76"/>
        <v/>
      </c>
      <c r="BF51" s="274"/>
      <c r="BG51" s="274"/>
    </row>
    <row r="52" spans="1:59" s="1" customFormat="1" ht="15.75" customHeight="1" thickBot="1" x14ac:dyDescent="0.25">
      <c r="A52" s="28" t="s">
        <v>239</v>
      </c>
      <c r="B52" s="29" t="s">
        <v>15</v>
      </c>
      <c r="C52" s="352" t="s">
        <v>240</v>
      </c>
      <c r="D52" s="97"/>
      <c r="E52" s="16" t="str">
        <f t="shared" si="60"/>
        <v/>
      </c>
      <c r="F52" s="98"/>
      <c r="G52" s="16" t="str">
        <f t="shared" si="61"/>
        <v/>
      </c>
      <c r="H52" s="99" t="s">
        <v>17</v>
      </c>
      <c r="I52" s="100"/>
      <c r="J52" s="97"/>
      <c r="K52" s="16" t="str">
        <f t="shared" si="62"/>
        <v/>
      </c>
      <c r="L52" s="98"/>
      <c r="M52" s="16" t="str">
        <f t="shared" si="63"/>
        <v/>
      </c>
      <c r="N52" s="99" t="s">
        <v>17</v>
      </c>
      <c r="O52" s="100"/>
      <c r="P52" s="97"/>
      <c r="Q52" s="16" t="str">
        <f t="shared" si="64"/>
        <v/>
      </c>
      <c r="R52" s="98"/>
      <c r="S52" s="16" t="str">
        <f t="shared" si="65"/>
        <v/>
      </c>
      <c r="T52" s="99" t="s">
        <v>17</v>
      </c>
      <c r="U52" s="100"/>
      <c r="V52" s="97"/>
      <c r="W52" s="16" t="str">
        <f t="shared" si="66"/>
        <v/>
      </c>
      <c r="X52" s="98"/>
      <c r="Y52" s="16" t="str">
        <f t="shared" si="67"/>
        <v/>
      </c>
      <c r="Z52" s="99" t="s">
        <v>17</v>
      </c>
      <c r="AA52" s="100"/>
      <c r="AB52" s="97"/>
      <c r="AC52" s="16" t="str">
        <f t="shared" si="68"/>
        <v/>
      </c>
      <c r="AD52" s="98"/>
      <c r="AE52" s="16" t="str">
        <f t="shared" si="69"/>
        <v/>
      </c>
      <c r="AF52" s="99" t="s">
        <v>17</v>
      </c>
      <c r="AG52" s="100"/>
      <c r="AH52" s="97"/>
      <c r="AI52" s="16" t="str">
        <f t="shared" si="70"/>
        <v/>
      </c>
      <c r="AJ52" s="98"/>
      <c r="AK52" s="16" t="str">
        <f t="shared" si="71"/>
        <v/>
      </c>
      <c r="AL52" s="99" t="s">
        <v>17</v>
      </c>
      <c r="AM52" s="23"/>
      <c r="AN52" s="353"/>
      <c r="AO52" s="104"/>
      <c r="AP52" s="353"/>
      <c r="AQ52" s="104"/>
      <c r="AR52" s="317"/>
      <c r="AS52" s="354"/>
      <c r="AT52" s="131"/>
      <c r="AU52" s="16" t="str">
        <f t="shared" si="72"/>
        <v/>
      </c>
      <c r="AV52" s="98"/>
      <c r="AW52" s="16" t="str">
        <f t="shared" si="73"/>
        <v/>
      </c>
      <c r="AX52" s="99" t="s">
        <v>17</v>
      </c>
      <c r="AY52" s="19" t="s">
        <v>356</v>
      </c>
      <c r="AZ52" s="24" t="str">
        <f t="shared" si="74"/>
        <v/>
      </c>
      <c r="BA52" s="104" t="str">
        <f>IF((P52+V52+AB52+AH52+AN52+AT52)*14=0,"",(P52+V52+AB52+AH52+AN52+AT52)*14)</f>
        <v/>
      </c>
      <c r="BB52" s="25" t="str">
        <f t="shared" si="75"/>
        <v/>
      </c>
      <c r="BC52" s="16" t="str">
        <f>IF((L52+F52+R52+X52+AD52+AJ52+AP52+AV52)*14=0,"",(L52+F52+R52+X52+AD52+AJ52+AP52+AV52)*14)</f>
        <v/>
      </c>
      <c r="BD52" s="99" t="s">
        <v>17</v>
      </c>
      <c r="BE52" s="119" t="str">
        <f t="shared" si="76"/>
        <v/>
      </c>
      <c r="BF52" s="274"/>
      <c r="BG52" s="274"/>
    </row>
    <row r="53" spans="1:59" ht="15.75" customHeight="1" thickBot="1" x14ac:dyDescent="0.3">
      <c r="A53" s="275"/>
      <c r="B53" s="276"/>
      <c r="C53" s="277" t="s">
        <v>18</v>
      </c>
      <c r="D53" s="278">
        <f>SUM(D50:D52)</f>
        <v>0</v>
      </c>
      <c r="E53" s="279">
        <f t="shared" ref="E53:G53" si="77">SUM(E50:E52)</f>
        <v>0</v>
      </c>
      <c r="F53" s="280">
        <f t="shared" si="77"/>
        <v>0</v>
      </c>
      <c r="G53" s="279">
        <f t="shared" si="77"/>
        <v>0</v>
      </c>
      <c r="H53" s="281" t="s">
        <v>17</v>
      </c>
      <c r="I53" s="282" t="s">
        <v>17</v>
      </c>
      <c r="J53" s="283">
        <f t="shared" ref="J53:M53" si="78">SUM(J50:J52)</f>
        <v>0</v>
      </c>
      <c r="K53" s="279">
        <f t="shared" si="78"/>
        <v>0</v>
      </c>
      <c r="L53" s="280">
        <f t="shared" si="78"/>
        <v>0</v>
      </c>
      <c r="M53" s="279">
        <f t="shared" si="78"/>
        <v>0</v>
      </c>
      <c r="N53" s="281" t="s">
        <v>17</v>
      </c>
      <c r="O53" s="282" t="s">
        <v>17</v>
      </c>
      <c r="P53" s="278">
        <f t="shared" ref="P53:S53" si="79">SUM(P50:P52)</f>
        <v>0</v>
      </c>
      <c r="Q53" s="279">
        <f t="shared" si="79"/>
        <v>0</v>
      </c>
      <c r="R53" s="280">
        <f t="shared" si="79"/>
        <v>0</v>
      </c>
      <c r="S53" s="279">
        <f t="shared" si="79"/>
        <v>0</v>
      </c>
      <c r="T53" s="284" t="s">
        <v>17</v>
      </c>
      <c r="U53" s="282" t="s">
        <v>17</v>
      </c>
      <c r="V53" s="283">
        <f t="shared" ref="V53:Y53" si="80">SUM(V50:V52)</f>
        <v>0</v>
      </c>
      <c r="W53" s="279">
        <f t="shared" si="80"/>
        <v>0</v>
      </c>
      <c r="X53" s="280">
        <f t="shared" si="80"/>
        <v>0</v>
      </c>
      <c r="Y53" s="279">
        <f t="shared" si="80"/>
        <v>0</v>
      </c>
      <c r="Z53" s="281" t="s">
        <v>17</v>
      </c>
      <c r="AA53" s="282" t="s">
        <v>17</v>
      </c>
      <c r="AB53" s="278">
        <f t="shared" ref="AB53:AE53" si="81">SUM(AB50:AB52)</f>
        <v>0</v>
      </c>
      <c r="AC53" s="279">
        <f t="shared" si="81"/>
        <v>0</v>
      </c>
      <c r="AD53" s="280">
        <f t="shared" si="81"/>
        <v>0</v>
      </c>
      <c r="AE53" s="279">
        <f t="shared" si="81"/>
        <v>0</v>
      </c>
      <c r="AF53" s="281" t="s">
        <v>17</v>
      </c>
      <c r="AG53" s="282" t="s">
        <v>17</v>
      </c>
      <c r="AH53" s="283">
        <f t="shared" ref="AH53:AK53" si="82">SUM(AH50:AH52)</f>
        <v>0</v>
      </c>
      <c r="AI53" s="279">
        <f t="shared" si="82"/>
        <v>0</v>
      </c>
      <c r="AJ53" s="280">
        <f t="shared" si="82"/>
        <v>0</v>
      </c>
      <c r="AK53" s="279">
        <f t="shared" si="82"/>
        <v>0</v>
      </c>
      <c r="AL53" s="281" t="s">
        <v>17</v>
      </c>
      <c r="AM53" s="282" t="s">
        <v>17</v>
      </c>
      <c r="AN53" s="278">
        <f t="shared" ref="AN53:AQ53" si="83">SUM(AN50:AN52)</f>
        <v>0</v>
      </c>
      <c r="AO53" s="279">
        <f t="shared" si="83"/>
        <v>0</v>
      </c>
      <c r="AP53" s="280">
        <f t="shared" si="83"/>
        <v>0</v>
      </c>
      <c r="AQ53" s="279">
        <f t="shared" si="83"/>
        <v>0</v>
      </c>
      <c r="AR53" s="284" t="s">
        <v>17</v>
      </c>
      <c r="AS53" s="282" t="s">
        <v>17</v>
      </c>
      <c r="AT53" s="283">
        <f t="shared" ref="AT53:AW53" si="84">SUM(AT50:AT52)</f>
        <v>0</v>
      </c>
      <c r="AU53" s="279">
        <f t="shared" si="84"/>
        <v>0</v>
      </c>
      <c r="AV53" s="280">
        <f t="shared" si="84"/>
        <v>0</v>
      </c>
      <c r="AW53" s="279">
        <f t="shared" si="84"/>
        <v>0</v>
      </c>
      <c r="AX53" s="281" t="s">
        <v>17</v>
      </c>
      <c r="AY53" s="282" t="s">
        <v>17</v>
      </c>
      <c r="AZ53" s="285" t="str">
        <f>IF(D53+J53+P53+V53=0,"",D53+J53+P53+V53)</f>
        <v/>
      </c>
      <c r="BA53" s="286" t="str">
        <f>IF((P53+V53+AB53+AH53+AN53+AT53)*14=0,"",(P53+V53+AB53+AH53+AN53+AT53)*14)</f>
        <v/>
      </c>
      <c r="BB53" s="287" t="str">
        <f>IF(F53+L53+R53+X53=0,"",F53+L53+R53+X53)</f>
        <v/>
      </c>
      <c r="BC53" s="286" t="str">
        <f>IF((L53+F53+R53+X53+AD53+AJ53+AP53+AV53)*14=0,"",(L53+F53+R53+X53+AD53+AJ53+AP53+AV53)*14)</f>
        <v/>
      </c>
      <c r="BD53" s="281" t="s">
        <v>17</v>
      </c>
      <c r="BE53" s="288" t="s">
        <v>43</v>
      </c>
    </row>
    <row r="54" spans="1:59" ht="15.75" customHeight="1" thickBot="1" x14ac:dyDescent="0.3">
      <c r="A54" s="289"/>
      <c r="B54" s="290"/>
      <c r="C54" s="291" t="s">
        <v>45</v>
      </c>
      <c r="D54" s="292">
        <f>D48+D53</f>
        <v>16</v>
      </c>
      <c r="E54" s="293">
        <f t="shared" ref="E54:G54" si="85">E48+E53</f>
        <v>186</v>
      </c>
      <c r="F54" s="294">
        <f t="shared" si="85"/>
        <v>27</v>
      </c>
      <c r="G54" s="293">
        <f t="shared" si="85"/>
        <v>310</v>
      </c>
      <c r="H54" s="295" t="s">
        <v>17</v>
      </c>
      <c r="I54" s="296" t="s">
        <v>17</v>
      </c>
      <c r="J54" s="297">
        <f t="shared" ref="J54:M54" si="86">J48+J53</f>
        <v>9</v>
      </c>
      <c r="K54" s="293">
        <f t="shared" si="86"/>
        <v>142</v>
      </c>
      <c r="L54" s="294">
        <f t="shared" si="86"/>
        <v>20</v>
      </c>
      <c r="M54" s="293">
        <f t="shared" si="86"/>
        <v>276</v>
      </c>
      <c r="N54" s="295" t="s">
        <v>17</v>
      </c>
      <c r="O54" s="296" t="s">
        <v>17</v>
      </c>
      <c r="P54" s="292">
        <f t="shared" ref="P54:S54" si="87">P48+P53</f>
        <v>10</v>
      </c>
      <c r="Q54" s="293">
        <f t="shared" si="87"/>
        <v>144</v>
      </c>
      <c r="R54" s="294">
        <f t="shared" si="87"/>
        <v>18</v>
      </c>
      <c r="S54" s="293">
        <f t="shared" si="87"/>
        <v>248</v>
      </c>
      <c r="T54" s="298" t="s">
        <v>17</v>
      </c>
      <c r="U54" s="296" t="s">
        <v>17</v>
      </c>
      <c r="V54" s="297">
        <f t="shared" ref="V54:Y54" si="88">V48+V53</f>
        <v>9</v>
      </c>
      <c r="W54" s="293">
        <f t="shared" si="88"/>
        <v>130</v>
      </c>
      <c r="X54" s="294">
        <f t="shared" si="88"/>
        <v>23</v>
      </c>
      <c r="Y54" s="293">
        <f t="shared" si="88"/>
        <v>318</v>
      </c>
      <c r="Z54" s="295" t="s">
        <v>17</v>
      </c>
      <c r="AA54" s="296" t="s">
        <v>17</v>
      </c>
      <c r="AB54" s="292">
        <f t="shared" ref="AB54:AE54" si="89">AB48+AB53</f>
        <v>10</v>
      </c>
      <c r="AC54" s="293">
        <f t="shared" si="89"/>
        <v>140</v>
      </c>
      <c r="AD54" s="294">
        <f t="shared" si="89"/>
        <v>19</v>
      </c>
      <c r="AE54" s="293">
        <f t="shared" si="89"/>
        <v>266</v>
      </c>
      <c r="AF54" s="295" t="s">
        <v>17</v>
      </c>
      <c r="AG54" s="296" t="s">
        <v>17</v>
      </c>
      <c r="AH54" s="297">
        <f t="shared" ref="AH54:AK54" si="90">AH48+AH53</f>
        <v>13</v>
      </c>
      <c r="AI54" s="293">
        <f t="shared" si="90"/>
        <v>186</v>
      </c>
      <c r="AJ54" s="294">
        <f t="shared" si="90"/>
        <v>16</v>
      </c>
      <c r="AK54" s="293">
        <f t="shared" si="90"/>
        <v>220</v>
      </c>
      <c r="AL54" s="295" t="s">
        <v>17</v>
      </c>
      <c r="AM54" s="296" t="s">
        <v>17</v>
      </c>
      <c r="AN54" s="292">
        <f t="shared" ref="AN54:AQ54" si="91">AN48+AN53</f>
        <v>8</v>
      </c>
      <c r="AO54" s="293">
        <f t="shared" si="91"/>
        <v>112</v>
      </c>
      <c r="AP54" s="294">
        <f t="shared" si="91"/>
        <v>20</v>
      </c>
      <c r="AQ54" s="293">
        <f t="shared" si="91"/>
        <v>280</v>
      </c>
      <c r="AR54" s="298" t="s">
        <v>17</v>
      </c>
      <c r="AS54" s="296" t="s">
        <v>17</v>
      </c>
      <c r="AT54" s="297">
        <f t="shared" ref="AT54:AW54" si="92">AT48+AT53</f>
        <v>6</v>
      </c>
      <c r="AU54" s="293">
        <f t="shared" si="92"/>
        <v>64</v>
      </c>
      <c r="AV54" s="294">
        <f t="shared" si="92"/>
        <v>17</v>
      </c>
      <c r="AW54" s="293">
        <f t="shared" si="92"/>
        <v>170</v>
      </c>
      <c r="AX54" s="295" t="s">
        <v>17</v>
      </c>
      <c r="AY54" s="296" t="s">
        <v>17</v>
      </c>
      <c r="AZ54" s="299">
        <f>IF(D54+J54+P54+V54+AB54+AN54+AT54+AH54=0,"",D54+J54+P54+V54+AB54+AN54+AT54+AH54)</f>
        <v>81</v>
      </c>
      <c r="BA54" s="299">
        <v>1350</v>
      </c>
      <c r="BB54" s="299">
        <f>IF(F54+L54+R54+X54+AD54+AP54+AV54+AJ54=0,"",F54+L54+R54+X54+AD54+AP54+AV54+AJ54)</f>
        <v>160</v>
      </c>
      <c r="BC54" s="299">
        <v>1918</v>
      </c>
      <c r="BD54" s="295" t="s">
        <v>17</v>
      </c>
      <c r="BE54" s="300" t="s">
        <v>43</v>
      </c>
    </row>
    <row r="55" spans="1:59" ht="15.75" customHeight="1" thickTop="1" x14ac:dyDescent="0.25">
      <c r="A55" s="301"/>
      <c r="B55" s="302"/>
      <c r="C55" s="303"/>
      <c r="D55" s="979"/>
      <c r="E55" s="980"/>
      <c r="F55" s="980"/>
      <c r="G55" s="980"/>
      <c r="H55" s="980"/>
      <c r="I55" s="980"/>
      <c r="J55" s="980"/>
      <c r="K55" s="980"/>
      <c r="L55" s="980"/>
      <c r="M55" s="980"/>
      <c r="N55" s="980"/>
      <c r="O55" s="980"/>
      <c r="P55" s="980"/>
      <c r="Q55" s="980"/>
      <c r="R55" s="980"/>
      <c r="S55" s="980"/>
      <c r="T55" s="980"/>
      <c r="U55" s="980"/>
      <c r="V55" s="980"/>
      <c r="W55" s="980"/>
      <c r="X55" s="980"/>
      <c r="Y55" s="980"/>
      <c r="Z55" s="980"/>
      <c r="AA55" s="980"/>
      <c r="AB55" s="979"/>
      <c r="AC55" s="980"/>
      <c r="AD55" s="980"/>
      <c r="AE55" s="980"/>
      <c r="AF55" s="980"/>
      <c r="AG55" s="980"/>
      <c r="AH55" s="980"/>
      <c r="AI55" s="980"/>
      <c r="AJ55" s="980"/>
      <c r="AK55" s="980"/>
      <c r="AL55" s="980"/>
      <c r="AM55" s="980"/>
      <c r="AN55" s="980"/>
      <c r="AO55" s="980"/>
      <c r="AP55" s="980"/>
      <c r="AQ55" s="980"/>
      <c r="AR55" s="980"/>
      <c r="AS55" s="980"/>
      <c r="AT55" s="980"/>
      <c r="AU55" s="980"/>
      <c r="AV55" s="980"/>
      <c r="AW55" s="980"/>
      <c r="AX55" s="980"/>
      <c r="AY55" s="980"/>
      <c r="AZ55" s="981"/>
      <c r="BA55" s="982"/>
      <c r="BB55" s="982"/>
      <c r="BC55" s="982"/>
      <c r="BD55" s="982"/>
      <c r="BE55" s="982"/>
      <c r="BF55" s="273"/>
      <c r="BG55" s="273"/>
    </row>
    <row r="56" spans="1:59" s="315" customFormat="1" ht="15.75" customHeight="1" x14ac:dyDescent="0.2">
      <c r="A56" s="304" t="s">
        <v>241</v>
      </c>
      <c r="B56" s="140" t="s">
        <v>15</v>
      </c>
      <c r="C56" s="305" t="s">
        <v>20</v>
      </c>
      <c r="D56" s="306"/>
      <c r="E56" s="134"/>
      <c r="F56" s="134"/>
      <c r="G56" s="134"/>
      <c r="H56" s="307"/>
      <c r="I56" s="308"/>
      <c r="J56" s="309"/>
      <c r="K56" s="134"/>
      <c r="L56" s="134"/>
      <c r="M56" s="134">
        <v>160</v>
      </c>
      <c r="N56" s="307">
        <v>0</v>
      </c>
      <c r="O56" s="308" t="s">
        <v>170</v>
      </c>
      <c r="P56" s="135"/>
      <c r="Q56" s="134"/>
      <c r="R56" s="134"/>
      <c r="S56" s="134"/>
      <c r="T56" s="307"/>
      <c r="U56" s="307"/>
      <c r="V56" s="307"/>
      <c r="W56" s="134"/>
      <c r="X56" s="134"/>
      <c r="Y56" s="134"/>
      <c r="Z56" s="307"/>
      <c r="AA56" s="308"/>
      <c r="AB56" s="309"/>
      <c r="AC56" s="134"/>
      <c r="AD56" s="134"/>
      <c r="AE56" s="134"/>
      <c r="AF56" s="307"/>
      <c r="AG56" s="307"/>
      <c r="AH56" s="307"/>
      <c r="AI56" s="134"/>
      <c r="AJ56" s="134"/>
      <c r="AK56" s="143"/>
      <c r="AL56" s="144"/>
      <c r="AM56" s="310"/>
      <c r="AN56" s="309"/>
      <c r="AO56" s="134"/>
      <c r="AP56" s="134"/>
      <c r="AQ56" s="134"/>
      <c r="AR56" s="307"/>
      <c r="AS56" s="308"/>
      <c r="AT56" s="309"/>
      <c r="AU56" s="134"/>
      <c r="AV56" s="134"/>
      <c r="AW56" s="98"/>
      <c r="AX56" s="36"/>
      <c r="AY56" s="311"/>
      <c r="AZ56" s="312"/>
      <c r="BA56" s="313"/>
      <c r="BB56" s="313"/>
      <c r="BC56" s="313"/>
      <c r="BD56" s="313"/>
      <c r="BE56" s="313"/>
      <c r="BF56" s="314"/>
      <c r="BG56" s="314"/>
    </row>
    <row r="57" spans="1:59" s="315" customFormat="1" ht="15.75" customHeight="1" x14ac:dyDescent="0.2">
      <c r="A57" s="316" t="s">
        <v>242</v>
      </c>
      <c r="B57" s="317" t="s">
        <v>15</v>
      </c>
      <c r="C57" s="318" t="s">
        <v>21</v>
      </c>
      <c r="D57" s="319"/>
      <c r="E57" s="134"/>
      <c r="F57" s="134"/>
      <c r="G57" s="134"/>
      <c r="H57" s="307"/>
      <c r="I57" s="320"/>
      <c r="J57" s="309"/>
      <c r="K57" s="134"/>
      <c r="L57" s="134"/>
      <c r="M57" s="134"/>
      <c r="N57" s="307"/>
      <c r="O57" s="320"/>
      <c r="P57" s="135"/>
      <c r="Q57" s="134"/>
      <c r="R57" s="134"/>
      <c r="S57" s="134"/>
      <c r="T57" s="307"/>
      <c r="U57" s="307"/>
      <c r="V57" s="307"/>
      <c r="W57" s="134"/>
      <c r="X57" s="134"/>
      <c r="Y57" s="134">
        <v>160</v>
      </c>
      <c r="Z57" s="307">
        <v>0</v>
      </c>
      <c r="AA57" s="320" t="s">
        <v>170</v>
      </c>
      <c r="AB57" s="309"/>
      <c r="AC57" s="134"/>
      <c r="AD57" s="134"/>
      <c r="AE57" s="134"/>
      <c r="AF57" s="307"/>
      <c r="AG57" s="307"/>
      <c r="AH57" s="307"/>
      <c r="AI57" s="134"/>
      <c r="AJ57" s="134"/>
      <c r="AK57" s="143"/>
      <c r="AL57" s="144"/>
      <c r="AM57" s="321"/>
      <c r="AN57" s="309"/>
      <c r="AO57" s="134"/>
      <c r="AP57" s="134"/>
      <c r="AQ57" s="134"/>
      <c r="AR57" s="307"/>
      <c r="AS57" s="320"/>
      <c r="AT57" s="309"/>
      <c r="AU57" s="134"/>
      <c r="AV57" s="134"/>
      <c r="AW57" s="98"/>
      <c r="AX57" s="36"/>
      <c r="AY57" s="311"/>
      <c r="AZ57" s="312"/>
      <c r="BA57" s="313"/>
      <c r="BB57" s="313"/>
      <c r="BC57" s="313"/>
      <c r="BD57" s="313"/>
      <c r="BE57" s="313"/>
      <c r="BF57" s="41" t="s">
        <v>490</v>
      </c>
      <c r="BG57" s="314" t="s">
        <v>509</v>
      </c>
    </row>
    <row r="58" spans="1:59" s="315" customFormat="1" ht="15.75" customHeight="1" x14ac:dyDescent="0.2">
      <c r="A58" s="316" t="s">
        <v>243</v>
      </c>
      <c r="B58" s="317" t="s">
        <v>15</v>
      </c>
      <c r="C58" s="318" t="s">
        <v>33</v>
      </c>
      <c r="D58" s="319"/>
      <c r="E58" s="134"/>
      <c r="F58" s="134"/>
      <c r="G58" s="134"/>
      <c r="H58" s="307"/>
      <c r="I58" s="320"/>
      <c r="J58" s="309"/>
      <c r="K58" s="134"/>
      <c r="L58" s="134"/>
      <c r="M58" s="134"/>
      <c r="N58" s="307"/>
      <c r="O58" s="320"/>
      <c r="P58" s="135"/>
      <c r="Q58" s="134"/>
      <c r="R58" s="134"/>
      <c r="S58" s="134"/>
      <c r="T58" s="307"/>
      <c r="U58" s="307"/>
      <c r="V58" s="307"/>
      <c r="W58" s="134"/>
      <c r="X58" s="134"/>
      <c r="Y58" s="134"/>
      <c r="Z58" s="307"/>
      <c r="AA58" s="320"/>
      <c r="AB58" s="309"/>
      <c r="AC58" s="134"/>
      <c r="AD58" s="134"/>
      <c r="AE58" s="134"/>
      <c r="AF58" s="307"/>
      <c r="AG58" s="307"/>
      <c r="AH58" s="307"/>
      <c r="AI58" s="134"/>
      <c r="AJ58" s="134"/>
      <c r="AK58" s="143">
        <v>160</v>
      </c>
      <c r="AL58" s="144">
        <v>0</v>
      </c>
      <c r="AM58" s="321" t="s">
        <v>170</v>
      </c>
      <c r="AN58" s="309"/>
      <c r="AO58" s="134"/>
      <c r="AP58" s="134"/>
      <c r="AQ58" s="134"/>
      <c r="AR58" s="307"/>
      <c r="AS58" s="320"/>
      <c r="AT58" s="309"/>
      <c r="AU58" s="134"/>
      <c r="AV58" s="134"/>
      <c r="AW58" s="98"/>
      <c r="AX58" s="36"/>
      <c r="AY58" s="311"/>
      <c r="AZ58" s="312"/>
      <c r="BA58" s="313"/>
      <c r="BB58" s="313"/>
      <c r="BC58" s="313"/>
      <c r="BD58" s="313"/>
      <c r="BE58" s="313"/>
      <c r="BF58" s="41" t="s">
        <v>490</v>
      </c>
      <c r="BG58" s="314" t="s">
        <v>509</v>
      </c>
    </row>
    <row r="59" spans="1:59" s="315" customFormat="1" ht="15.75" customHeight="1" thickBot="1" x14ac:dyDescent="0.25">
      <c r="A59" s="355" t="s">
        <v>244</v>
      </c>
      <c r="B59" s="356" t="s">
        <v>15</v>
      </c>
      <c r="C59" s="322" t="s">
        <v>245</v>
      </c>
      <c r="D59" s="323"/>
      <c r="E59" s="324"/>
      <c r="F59" s="324"/>
      <c r="G59" s="324"/>
      <c r="H59" s="325"/>
      <c r="I59" s="326"/>
      <c r="J59" s="327"/>
      <c r="K59" s="324"/>
      <c r="L59" s="324"/>
      <c r="M59" s="324"/>
      <c r="N59" s="325"/>
      <c r="O59" s="326"/>
      <c r="P59" s="328"/>
      <c r="Q59" s="324"/>
      <c r="R59" s="324"/>
      <c r="S59" s="324"/>
      <c r="T59" s="325"/>
      <c r="U59" s="325"/>
      <c r="V59" s="325"/>
      <c r="W59" s="324"/>
      <c r="X59" s="324"/>
      <c r="Y59" s="324"/>
      <c r="Z59" s="325"/>
      <c r="AA59" s="326"/>
      <c r="AB59" s="327"/>
      <c r="AC59" s="324"/>
      <c r="AD59" s="324"/>
      <c r="AE59" s="324"/>
      <c r="AF59" s="325"/>
      <c r="AG59" s="325"/>
      <c r="AH59" s="325"/>
      <c r="AI59" s="324"/>
      <c r="AJ59" s="324"/>
      <c r="AK59" s="324"/>
      <c r="AL59" s="325"/>
      <c r="AM59" s="329"/>
      <c r="AN59" s="327"/>
      <c r="AO59" s="324"/>
      <c r="AP59" s="324"/>
      <c r="AQ59" s="324"/>
      <c r="AR59" s="325"/>
      <c r="AS59" s="326"/>
      <c r="AT59" s="327"/>
      <c r="AU59" s="324"/>
      <c r="AV59" s="324"/>
      <c r="AW59" s="330">
        <v>80</v>
      </c>
      <c r="AX59" s="331">
        <v>0</v>
      </c>
      <c r="AY59" s="332" t="s">
        <v>170</v>
      </c>
      <c r="AZ59" s="312"/>
      <c r="BA59" s="313"/>
      <c r="BB59" s="313"/>
      <c r="BC59" s="313"/>
      <c r="BD59" s="313"/>
      <c r="BE59" s="313"/>
      <c r="BF59" s="41" t="s">
        <v>490</v>
      </c>
      <c r="BG59" s="314" t="s">
        <v>509</v>
      </c>
    </row>
    <row r="60" spans="1:59" s="315" customFormat="1" ht="9.9499999999999993" customHeight="1" thickTop="1" x14ac:dyDescent="0.2">
      <c r="A60" s="989"/>
      <c r="B60" s="990"/>
      <c r="C60" s="990"/>
      <c r="D60" s="990"/>
      <c r="E60" s="990"/>
      <c r="F60" s="990"/>
      <c r="G60" s="990"/>
      <c r="H60" s="990"/>
      <c r="I60" s="990"/>
      <c r="J60" s="990"/>
      <c r="K60" s="990"/>
      <c r="L60" s="990"/>
      <c r="M60" s="990"/>
      <c r="N60" s="990"/>
      <c r="O60" s="990"/>
      <c r="P60" s="990"/>
      <c r="Q60" s="990"/>
      <c r="R60" s="990"/>
      <c r="S60" s="990"/>
      <c r="T60" s="990"/>
      <c r="U60" s="990"/>
      <c r="V60" s="990"/>
      <c r="W60" s="990"/>
      <c r="X60" s="990"/>
      <c r="Y60" s="990"/>
      <c r="Z60" s="990"/>
      <c r="AA60" s="991"/>
      <c r="AB60" s="333"/>
      <c r="AC60" s="333"/>
      <c r="AD60" s="333"/>
      <c r="AE60" s="333"/>
      <c r="AF60" s="333"/>
      <c r="AG60" s="333"/>
      <c r="AH60" s="333"/>
      <c r="AI60" s="333"/>
      <c r="AJ60" s="333"/>
      <c r="AK60" s="333"/>
      <c r="AL60" s="333"/>
      <c r="AM60" s="333"/>
      <c r="AN60" s="333"/>
      <c r="AO60" s="333"/>
      <c r="AP60" s="333"/>
      <c r="AQ60" s="333"/>
      <c r="AR60" s="333"/>
      <c r="AS60" s="333"/>
      <c r="AT60" s="333"/>
      <c r="AU60" s="333"/>
      <c r="AV60" s="333"/>
      <c r="AW60" s="334"/>
      <c r="AX60" s="334"/>
      <c r="AY60" s="334"/>
      <c r="AZ60" s="335"/>
      <c r="BA60" s="336"/>
      <c r="BB60" s="336"/>
      <c r="BC60" s="336"/>
      <c r="BD60" s="336"/>
      <c r="BE60" s="337"/>
    </row>
    <row r="61" spans="1:59" s="315" customFormat="1" ht="15.75" customHeight="1" x14ac:dyDescent="0.2">
      <c r="A61" s="986" t="s">
        <v>22</v>
      </c>
      <c r="B61" s="987"/>
      <c r="C61" s="987"/>
      <c r="D61" s="987"/>
      <c r="E61" s="987"/>
      <c r="F61" s="987"/>
      <c r="G61" s="987"/>
      <c r="H61" s="987"/>
      <c r="I61" s="987"/>
      <c r="J61" s="987"/>
      <c r="K61" s="987"/>
      <c r="L61" s="987"/>
      <c r="M61" s="987"/>
      <c r="N61" s="987"/>
      <c r="O61" s="987"/>
      <c r="P61" s="987"/>
      <c r="Q61" s="987"/>
      <c r="R61" s="987"/>
      <c r="S61" s="987"/>
      <c r="T61" s="987"/>
      <c r="U61" s="987"/>
      <c r="V61" s="987"/>
      <c r="W61" s="987"/>
      <c r="X61" s="987"/>
      <c r="Y61" s="987"/>
      <c r="Z61" s="987"/>
      <c r="AA61" s="987"/>
      <c r="AB61" s="338"/>
      <c r="AC61" s="338"/>
      <c r="AD61" s="338"/>
      <c r="AE61" s="338"/>
      <c r="AF61" s="338"/>
      <c r="AG61" s="338"/>
      <c r="AH61" s="338"/>
      <c r="AI61" s="338"/>
      <c r="AJ61" s="338"/>
      <c r="AK61" s="338"/>
      <c r="AL61" s="338"/>
      <c r="AM61" s="338"/>
      <c r="AN61" s="338"/>
      <c r="AO61" s="338"/>
      <c r="AP61" s="338"/>
      <c r="AQ61" s="338"/>
      <c r="AR61" s="338"/>
      <c r="AS61" s="338"/>
      <c r="AT61" s="338"/>
      <c r="AU61" s="338"/>
      <c r="AV61" s="338"/>
      <c r="AW61" s="338"/>
      <c r="AX61" s="338"/>
      <c r="AY61" s="338"/>
      <c r="AZ61" s="335"/>
      <c r="BA61" s="336"/>
      <c r="BB61" s="336"/>
      <c r="BC61" s="336"/>
      <c r="BD61" s="336"/>
      <c r="BE61" s="337"/>
    </row>
    <row r="62" spans="1:59" s="315" customFormat="1" ht="15.75" customHeight="1" x14ac:dyDescent="0.25">
      <c r="A62" s="339"/>
      <c r="B62" s="133"/>
      <c r="C62" s="340" t="s">
        <v>23</v>
      </c>
      <c r="D62" s="156"/>
      <c r="E62" s="157"/>
      <c r="F62" s="157"/>
      <c r="G62" s="157"/>
      <c r="H62" s="25"/>
      <c r="I62" s="158" t="str">
        <f>IF(COUNTIF(I12:I59,"A")=0,"",COUNTIF(I12:I59,"A"))</f>
        <v/>
      </c>
      <c r="J62" s="156"/>
      <c r="K62" s="157"/>
      <c r="L62" s="157"/>
      <c r="M62" s="157"/>
      <c r="N62" s="25"/>
      <c r="O62" s="158">
        <f>IF(COUNTIF(O12:O59,"A")=0,"",COUNTIF(O12:O59,"A"))</f>
        <v>1</v>
      </c>
      <c r="P62" s="156"/>
      <c r="Q62" s="157"/>
      <c r="R62" s="157"/>
      <c r="S62" s="157"/>
      <c r="T62" s="25"/>
      <c r="U62" s="158" t="str">
        <f>IF(COUNTIF(U12:U59,"A")=0,"",COUNTIF(U12:U59,"A"))</f>
        <v/>
      </c>
      <c r="V62" s="156"/>
      <c r="W62" s="157"/>
      <c r="X62" s="157"/>
      <c r="Y62" s="157"/>
      <c r="Z62" s="25"/>
      <c r="AA62" s="158">
        <f>IF(COUNTIF(AA12:AA59,"A")=0,"",COUNTIF(AA12:AA59,"A"))</f>
        <v>1</v>
      </c>
      <c r="AB62" s="156"/>
      <c r="AC62" s="157"/>
      <c r="AD62" s="157"/>
      <c r="AE62" s="157"/>
      <c r="AF62" s="25"/>
      <c r="AG62" s="158" t="str">
        <f>IF(COUNTIF(AG12:AG59,"A")=0,"",COUNTIF(AG12:AG59,"A"))</f>
        <v/>
      </c>
      <c r="AH62" s="156"/>
      <c r="AI62" s="157"/>
      <c r="AJ62" s="157"/>
      <c r="AK62" s="157"/>
      <c r="AL62" s="25"/>
      <c r="AM62" s="158">
        <f>IF(COUNTIF(AM12:AM59,"A")=0,"",COUNTIF(AM12:AM59,"A"))</f>
        <v>1</v>
      </c>
      <c r="AN62" s="156"/>
      <c r="AO62" s="157"/>
      <c r="AP62" s="157"/>
      <c r="AQ62" s="157"/>
      <c r="AR62" s="25"/>
      <c r="AS62" s="158" t="str">
        <f>IF(COUNTIF(AS12:AS59,"A")=0,"",COUNTIF(AS12:AS59,"A"))</f>
        <v/>
      </c>
      <c r="AT62" s="156"/>
      <c r="AU62" s="157"/>
      <c r="AV62" s="157"/>
      <c r="AW62" s="157"/>
      <c r="AX62" s="25"/>
      <c r="AY62" s="158">
        <f>IF(COUNTIF(AY12:AY59,"A")=0,"",COUNTIF(AY12:AY59,"A"))</f>
        <v>1</v>
      </c>
      <c r="AZ62" s="159"/>
      <c r="BA62" s="157"/>
      <c r="BB62" s="157"/>
      <c r="BC62" s="157"/>
      <c r="BD62" s="25"/>
      <c r="BE62" s="188">
        <f t="shared" ref="BE62:BE74" si="93">IF(SUM(I62:AY62)=0,"",SUM(I62:AY62))</f>
        <v>4</v>
      </c>
    </row>
    <row r="63" spans="1:59" s="315" customFormat="1" ht="15.75" customHeight="1" x14ac:dyDescent="0.25">
      <c r="A63" s="339"/>
      <c r="B63" s="133"/>
      <c r="C63" s="340" t="s">
        <v>24</v>
      </c>
      <c r="D63" s="156"/>
      <c r="E63" s="157"/>
      <c r="F63" s="157"/>
      <c r="G63" s="157"/>
      <c r="H63" s="25"/>
      <c r="I63" s="158" t="str">
        <f>IF(COUNTIF(I12:I59,"B")=0,"",COUNTIF(I12:I59,"B"))</f>
        <v/>
      </c>
      <c r="J63" s="156"/>
      <c r="K63" s="157"/>
      <c r="L63" s="157"/>
      <c r="M63" s="157"/>
      <c r="N63" s="25"/>
      <c r="O63" s="158" t="str">
        <f>IF(COUNTIF(O12:O59,"B")=0,"",COUNTIF(O12:O59,"B"))</f>
        <v/>
      </c>
      <c r="P63" s="156"/>
      <c r="Q63" s="157"/>
      <c r="R63" s="157"/>
      <c r="S63" s="157"/>
      <c r="T63" s="25"/>
      <c r="U63" s="158" t="str">
        <f>IF(COUNTIF(U12:U59,"B")=0,"",COUNTIF(U12:U59,"B"))</f>
        <v/>
      </c>
      <c r="V63" s="156"/>
      <c r="W63" s="157"/>
      <c r="X63" s="157"/>
      <c r="Y63" s="157"/>
      <c r="Z63" s="25"/>
      <c r="AA63" s="158" t="str">
        <f>IF(COUNTIF(AA12:AA59,"B")=0,"",COUNTIF(AA12:AA59,"B"))</f>
        <v/>
      </c>
      <c r="AB63" s="156"/>
      <c r="AC63" s="157"/>
      <c r="AD63" s="157"/>
      <c r="AE63" s="157"/>
      <c r="AF63" s="25"/>
      <c r="AG63" s="158">
        <f>IF(COUNTIF(AG12:AG59,"B")=0,"",COUNTIF(AG12:AG59,"B"))</f>
        <v>1</v>
      </c>
      <c r="AH63" s="156"/>
      <c r="AI63" s="157"/>
      <c r="AJ63" s="157"/>
      <c r="AK63" s="157"/>
      <c r="AL63" s="25"/>
      <c r="AM63" s="158">
        <f>IF(COUNTIF(AM12:AM59,"B")=0,"",COUNTIF(AM12:AM59,"B"))</f>
        <v>2</v>
      </c>
      <c r="AN63" s="156"/>
      <c r="AO63" s="157"/>
      <c r="AP63" s="157"/>
      <c r="AQ63" s="157"/>
      <c r="AR63" s="25"/>
      <c r="AS63" s="158" t="str">
        <f>IF(COUNTIF(AS12:AS59,"B")=0,"",COUNTIF(AS12:AS59,"B"))</f>
        <v/>
      </c>
      <c r="AT63" s="156"/>
      <c r="AU63" s="157"/>
      <c r="AV63" s="157"/>
      <c r="AW63" s="157"/>
      <c r="AX63" s="25"/>
      <c r="AY63" s="158" t="str">
        <f>IF(COUNTIF(AY12:AY59,"B")=0,"",COUNTIF(AY12:AY59,"B"))</f>
        <v/>
      </c>
      <c r="AZ63" s="159"/>
      <c r="BA63" s="157"/>
      <c r="BB63" s="157"/>
      <c r="BC63" s="157"/>
      <c r="BD63" s="25"/>
      <c r="BE63" s="188">
        <f t="shared" si="93"/>
        <v>3</v>
      </c>
    </row>
    <row r="64" spans="1:59" s="315" customFormat="1" ht="15.75" customHeight="1" x14ac:dyDescent="0.25">
      <c r="A64" s="339"/>
      <c r="B64" s="133"/>
      <c r="C64" s="340" t="s">
        <v>60</v>
      </c>
      <c r="D64" s="156"/>
      <c r="E64" s="157"/>
      <c r="F64" s="157"/>
      <c r="G64" s="157"/>
      <c r="H64" s="25"/>
      <c r="I64" s="158">
        <f>IF(COUNTIF(I12:I59,"ÉÉ")=0,"",COUNTIF(I12:I59,"ÉÉ"))</f>
        <v>2</v>
      </c>
      <c r="J64" s="156"/>
      <c r="K64" s="157"/>
      <c r="L64" s="157"/>
      <c r="M64" s="157"/>
      <c r="N64" s="25"/>
      <c r="O64" s="158">
        <f>IF(COUNTIF(O12:O59,"ÉÉ")=0,"",COUNTIF(O12:O59,"ÉÉ"))</f>
        <v>2</v>
      </c>
      <c r="P64" s="156"/>
      <c r="Q64" s="157"/>
      <c r="R64" s="157"/>
      <c r="S64" s="157"/>
      <c r="T64" s="25"/>
      <c r="U64" s="158" t="str">
        <f>IF(COUNTIF(U12:U59,"ÉÉ")=0,"",COUNTIF(U12:U59,"ÉÉ"))</f>
        <v/>
      </c>
      <c r="V64" s="156"/>
      <c r="W64" s="157"/>
      <c r="X64" s="157"/>
      <c r="Y64" s="157"/>
      <c r="Z64" s="25"/>
      <c r="AA64" s="158" t="str">
        <f>IF(COUNTIF(AA12:AA59,"ÉÉ")=0,"",COUNTIF(AA12:AA59,"ÉÉ"))</f>
        <v/>
      </c>
      <c r="AB64" s="156"/>
      <c r="AC64" s="157"/>
      <c r="AD64" s="157"/>
      <c r="AE64" s="157"/>
      <c r="AF64" s="25"/>
      <c r="AG64" s="158" t="str">
        <f>IF(COUNTIF(AG12:AG59,"ÉÉ")=0,"",COUNTIF(AG12:AG59,"ÉÉ"))</f>
        <v/>
      </c>
      <c r="AH64" s="156"/>
      <c r="AI64" s="157"/>
      <c r="AJ64" s="157"/>
      <c r="AK64" s="157"/>
      <c r="AL64" s="25"/>
      <c r="AM64" s="158" t="str">
        <f>IF(COUNTIF(AM12:AM59,"ÉÉ")=0,"",COUNTIF(AM12:AM59,"ÉÉ"))</f>
        <v/>
      </c>
      <c r="AN64" s="156"/>
      <c r="AO64" s="157"/>
      <c r="AP64" s="157"/>
      <c r="AQ64" s="157"/>
      <c r="AR64" s="25"/>
      <c r="AS64" s="158" t="str">
        <f>IF(COUNTIF(AS12:AS59,"ÉÉ")=0,"",COUNTIF(AS12:AS59,"ÉÉ"))</f>
        <v/>
      </c>
      <c r="AT64" s="156"/>
      <c r="AU64" s="157"/>
      <c r="AV64" s="157"/>
      <c r="AW64" s="157"/>
      <c r="AX64" s="25"/>
      <c r="AY64" s="158" t="str">
        <f>IF(COUNTIF(AY12:AY59,"ÉÉ")=0,"",COUNTIF(AY12:AY59,"ÉÉ"))</f>
        <v/>
      </c>
      <c r="AZ64" s="159"/>
      <c r="BA64" s="157"/>
      <c r="BB64" s="157"/>
      <c r="BC64" s="157"/>
      <c r="BD64" s="25"/>
      <c r="BE64" s="188">
        <f t="shared" si="93"/>
        <v>4</v>
      </c>
    </row>
    <row r="65" spans="1:57" s="315" customFormat="1" ht="15.75" customHeight="1" x14ac:dyDescent="0.25">
      <c r="A65" s="339"/>
      <c r="B65" s="133"/>
      <c r="C65" s="340" t="s">
        <v>61</v>
      </c>
      <c r="D65" s="162"/>
      <c r="E65" s="163"/>
      <c r="F65" s="163"/>
      <c r="G65" s="163"/>
      <c r="H65" s="164"/>
      <c r="I65" s="158" t="str">
        <f>IF(COUNTIF(I12:I59,"ÉÉ(Z)")=0,"",COUNTIF(I12:I59,"ÉÉ(Z)"))</f>
        <v/>
      </c>
      <c r="J65" s="162"/>
      <c r="K65" s="163"/>
      <c r="L65" s="163"/>
      <c r="M65" s="163"/>
      <c r="N65" s="164"/>
      <c r="O65" s="158" t="str">
        <f>IF(COUNTIF(O12:O59,"ÉÉ(Z)")=0,"",COUNTIF(O12:O59,"ÉÉ(Z)"))</f>
        <v/>
      </c>
      <c r="P65" s="162"/>
      <c r="Q65" s="163"/>
      <c r="R65" s="163"/>
      <c r="S65" s="163"/>
      <c r="T65" s="164"/>
      <c r="U65" s="158" t="str">
        <f>IF(COUNTIF(U12:U59,"ÉÉ(Z)")=0,"",COUNTIF(U12:U59,"ÉÉ(Z)"))</f>
        <v/>
      </c>
      <c r="V65" s="162"/>
      <c r="W65" s="163"/>
      <c r="X65" s="163"/>
      <c r="Y65" s="163"/>
      <c r="Z65" s="164"/>
      <c r="AA65" s="158" t="str">
        <f>IF(COUNTIF(AA12:AA59,"ÉÉ(Z)")=0,"",COUNTIF(AA12:AA59,"ÉÉ(Z)"))</f>
        <v/>
      </c>
      <c r="AB65" s="162"/>
      <c r="AC65" s="163"/>
      <c r="AD65" s="163"/>
      <c r="AE65" s="163"/>
      <c r="AF65" s="164"/>
      <c r="AG65" s="158">
        <f>IF(COUNTIF(AG12:AG59,"ÉÉ(Z)")=0,"",COUNTIF(AG12:AG59,"ÉÉ(Z)"))</f>
        <v>1</v>
      </c>
      <c r="AH65" s="162"/>
      <c r="AI65" s="163"/>
      <c r="AJ65" s="163"/>
      <c r="AK65" s="163"/>
      <c r="AL65" s="164"/>
      <c r="AM65" s="158">
        <f>IF(COUNTIF(AM12:AM59,"ÉÉ(Z)")=0,"",COUNTIF(AM12:AM59,"ÉÉ(Z)"))</f>
        <v>1</v>
      </c>
      <c r="AN65" s="162"/>
      <c r="AO65" s="163"/>
      <c r="AP65" s="163"/>
      <c r="AQ65" s="163"/>
      <c r="AR65" s="164"/>
      <c r="AS65" s="158" t="str">
        <f>IF(COUNTIF(AS12:AS59,"ÉÉ(Z)")=0,"",COUNTIF(AS12:AS59,"ÉÉ(Z)"))</f>
        <v/>
      </c>
      <c r="AT65" s="162"/>
      <c r="AU65" s="163"/>
      <c r="AV65" s="163"/>
      <c r="AW65" s="163"/>
      <c r="AX65" s="164"/>
      <c r="AY65" s="158" t="str">
        <f>IF(COUNTIF(AY12:AY59,"ÉÉ(Z)")=0,"",COUNTIF(AY12:AY59,"ÉÉ(Z)"))</f>
        <v/>
      </c>
      <c r="AZ65" s="165"/>
      <c r="BA65" s="163"/>
      <c r="BB65" s="163"/>
      <c r="BC65" s="163"/>
      <c r="BD65" s="164"/>
      <c r="BE65" s="188">
        <f t="shared" si="93"/>
        <v>2</v>
      </c>
    </row>
    <row r="66" spans="1:57" s="315" customFormat="1" ht="15.75" customHeight="1" x14ac:dyDescent="0.25">
      <c r="A66" s="339"/>
      <c r="B66" s="133"/>
      <c r="C66" s="340" t="s">
        <v>62</v>
      </c>
      <c r="D66" s="156"/>
      <c r="E66" s="157"/>
      <c r="F66" s="157"/>
      <c r="G66" s="157"/>
      <c r="H66" s="25"/>
      <c r="I66" s="158" t="str">
        <f>IF(COUNTIF(I12:I59,"GYJ")=0,"",COUNTIF(I12:I59,"GYJ"))</f>
        <v/>
      </c>
      <c r="J66" s="156"/>
      <c r="K66" s="157"/>
      <c r="L66" s="157"/>
      <c r="M66" s="157"/>
      <c r="N66" s="25"/>
      <c r="O66" s="158">
        <f>IF(COUNTIF(O12:O59,"GYJ")=0,"",COUNTIF(O12:O59,"GYJ"))</f>
        <v>2</v>
      </c>
      <c r="P66" s="156"/>
      <c r="Q66" s="157"/>
      <c r="R66" s="157"/>
      <c r="S66" s="157"/>
      <c r="T66" s="25"/>
      <c r="U66" s="158">
        <f>IF(COUNTIF(U12:U59,"GYJ")=0,"",COUNTIF(U12:U59,"GYJ"))</f>
        <v>2</v>
      </c>
      <c r="V66" s="156"/>
      <c r="W66" s="157"/>
      <c r="X66" s="157"/>
      <c r="Y66" s="157"/>
      <c r="Z66" s="25"/>
      <c r="AA66" s="158">
        <f>IF(COUNTIF(AA12:AA59,"GYJ")=0,"",COUNTIF(AA12:AA59,"GYJ"))</f>
        <v>2</v>
      </c>
      <c r="AB66" s="156"/>
      <c r="AC66" s="157"/>
      <c r="AD66" s="157"/>
      <c r="AE66" s="157"/>
      <c r="AF66" s="25"/>
      <c r="AG66" s="158">
        <f>IF(COUNTIF(AG12:AG59,"GYJ")=0,"",COUNTIF(AG12:AG59,"GYJ"))</f>
        <v>1</v>
      </c>
      <c r="AH66" s="156"/>
      <c r="AI66" s="157"/>
      <c r="AJ66" s="157"/>
      <c r="AK66" s="157"/>
      <c r="AL66" s="25"/>
      <c r="AM66" s="158">
        <f>IF(COUNTIF(AM12:AM59,"GYJ")=0,"",COUNTIF(AM12:AM59,"GYJ"))</f>
        <v>1</v>
      </c>
      <c r="AN66" s="156"/>
      <c r="AO66" s="157"/>
      <c r="AP66" s="157"/>
      <c r="AQ66" s="157"/>
      <c r="AR66" s="25"/>
      <c r="AS66" s="158" t="str">
        <f>IF(COUNTIF(AS12:AS59,"GYJ")=0,"",COUNTIF(AS12:AS59,"GYJ"))</f>
        <v/>
      </c>
      <c r="AT66" s="156"/>
      <c r="AU66" s="157"/>
      <c r="AV66" s="157"/>
      <c r="AW66" s="157"/>
      <c r="AX66" s="25"/>
      <c r="AY66" s="158">
        <f>IF(COUNTIF(AY12:AY59,"GYJ")=0,"",COUNTIF(AY12:AY59,"GYJ"))</f>
        <v>2</v>
      </c>
      <c r="AZ66" s="159"/>
      <c r="BA66" s="157"/>
      <c r="BB66" s="157"/>
      <c r="BC66" s="157"/>
      <c r="BD66" s="25"/>
      <c r="BE66" s="188">
        <f t="shared" si="93"/>
        <v>10</v>
      </c>
    </row>
    <row r="67" spans="1:57" s="315" customFormat="1" ht="15.75" customHeight="1" x14ac:dyDescent="0.25">
      <c r="A67" s="339"/>
      <c r="B67" s="341"/>
      <c r="C67" s="340" t="s">
        <v>63</v>
      </c>
      <c r="D67" s="156"/>
      <c r="E67" s="157"/>
      <c r="F67" s="157"/>
      <c r="G67" s="157"/>
      <c r="H67" s="25"/>
      <c r="I67" s="158" t="str">
        <f>IF(COUNTIF(I12:I59,"GYJ(Z)")=0,"",COUNTIF(I12:I59,"GYJ(Z)"))</f>
        <v/>
      </c>
      <c r="J67" s="156"/>
      <c r="K67" s="157"/>
      <c r="L67" s="157"/>
      <c r="M67" s="157"/>
      <c r="N67" s="25"/>
      <c r="O67" s="158" t="str">
        <f>IF(COUNTIF(O12:O59,"GYJ(Z)")=0,"",COUNTIF(O12:O59,"GYJ(Z)"))</f>
        <v/>
      </c>
      <c r="P67" s="156"/>
      <c r="Q67" s="157"/>
      <c r="R67" s="157"/>
      <c r="S67" s="157"/>
      <c r="T67" s="25"/>
      <c r="U67" s="158" t="str">
        <f>IF(COUNTIF(U12:U59,"GYJ(Z)")=0,"",COUNTIF(U12:U59,"GYJ(Z)"))</f>
        <v/>
      </c>
      <c r="V67" s="156"/>
      <c r="W67" s="157"/>
      <c r="X67" s="157"/>
      <c r="Y67" s="157"/>
      <c r="Z67" s="25"/>
      <c r="AA67" s="158">
        <f>IF(COUNTIF(AA12:AA59,"GYJ(Z)")=0,"",COUNTIF(AA12:AA59,"GYJ(Z)"))</f>
        <v>1</v>
      </c>
      <c r="AB67" s="156"/>
      <c r="AC67" s="157"/>
      <c r="AD67" s="157"/>
      <c r="AE67" s="157"/>
      <c r="AF67" s="25"/>
      <c r="AG67" s="158" t="str">
        <f>IF(COUNTIF(AG12:AG59,"GYJ(Z)")=0,"",COUNTIF(AG12:AG59,"GYJ(Z)"))</f>
        <v/>
      </c>
      <c r="AH67" s="156"/>
      <c r="AI67" s="157"/>
      <c r="AJ67" s="157"/>
      <c r="AK67" s="157"/>
      <c r="AL67" s="25"/>
      <c r="AM67" s="158" t="str">
        <f>IF(COUNTIF(AM12:AM59,"GYJ(Z)")=0,"",COUNTIF(AM12:AM59,"GYJ(Z)"))</f>
        <v/>
      </c>
      <c r="AN67" s="156"/>
      <c r="AO67" s="157"/>
      <c r="AP67" s="157"/>
      <c r="AQ67" s="157"/>
      <c r="AR67" s="25"/>
      <c r="AS67" s="158">
        <f>IF(COUNTIF(AS12:AS59,"GYJ(Z)")=0,"",COUNTIF(AS12:AS59,"GYJ(Z)"))</f>
        <v>1</v>
      </c>
      <c r="AT67" s="156"/>
      <c r="AU67" s="157"/>
      <c r="AV67" s="157"/>
      <c r="AW67" s="157"/>
      <c r="AX67" s="25"/>
      <c r="AY67" s="158" t="str">
        <f>IF(COUNTIF(AY12:AY59,"GYJ(Z)")=0,"",COUNTIF(AY12:AY59,"GYJ(Z)"))</f>
        <v/>
      </c>
      <c r="AZ67" s="159"/>
      <c r="BA67" s="157"/>
      <c r="BB67" s="157"/>
      <c r="BC67" s="157"/>
      <c r="BD67" s="25"/>
      <c r="BE67" s="188">
        <f t="shared" si="93"/>
        <v>2</v>
      </c>
    </row>
    <row r="68" spans="1:57" s="315" customFormat="1" ht="15.75" customHeight="1" x14ac:dyDescent="0.25">
      <c r="A68" s="339"/>
      <c r="B68" s="133"/>
      <c r="C68" s="155" t="s">
        <v>35</v>
      </c>
      <c r="D68" s="156"/>
      <c r="E68" s="157"/>
      <c r="F68" s="157"/>
      <c r="G68" s="157"/>
      <c r="H68" s="25"/>
      <c r="I68" s="158" t="str">
        <f>IF(COUNTIF(I12:I59,"K")=0,"",COUNTIF(I12:I59,"K"))</f>
        <v/>
      </c>
      <c r="J68" s="156"/>
      <c r="K68" s="157"/>
      <c r="L68" s="157"/>
      <c r="M68" s="157"/>
      <c r="N68" s="25"/>
      <c r="O68" s="158">
        <f>IF(COUNTIF(O12:O59,"K")=0,"",COUNTIF(O12:O59,"K"))</f>
        <v>1</v>
      </c>
      <c r="P68" s="156"/>
      <c r="Q68" s="157"/>
      <c r="R68" s="157"/>
      <c r="S68" s="157"/>
      <c r="T68" s="25"/>
      <c r="U68" s="158" t="str">
        <f>IF(COUNTIF(U12:U59,"K")=0,"",COUNTIF(U12:U59,"K"))</f>
        <v/>
      </c>
      <c r="V68" s="156"/>
      <c r="W68" s="157"/>
      <c r="X68" s="157"/>
      <c r="Y68" s="157"/>
      <c r="Z68" s="25"/>
      <c r="AA68" s="158" t="str">
        <f>IF(COUNTIF(AA12:AA59,"K")=0,"",COUNTIF(AA12:AA59,"K"))</f>
        <v/>
      </c>
      <c r="AB68" s="156"/>
      <c r="AC68" s="157"/>
      <c r="AD68" s="157"/>
      <c r="AE68" s="157"/>
      <c r="AF68" s="25"/>
      <c r="AG68" s="158" t="str">
        <f>IF(COUNTIF(AG12:AG59,"K")=0,"",COUNTIF(AG12:AG59,"K"))</f>
        <v/>
      </c>
      <c r="AH68" s="156"/>
      <c r="AI68" s="157"/>
      <c r="AJ68" s="157"/>
      <c r="AK68" s="157"/>
      <c r="AL68" s="25"/>
      <c r="AM68" s="158">
        <f>IF(COUNTIF(AM12:AM59,"K")=0,"",COUNTIF(AM12:AM59,"K"))</f>
        <v>1</v>
      </c>
      <c r="AN68" s="156"/>
      <c r="AO68" s="157"/>
      <c r="AP68" s="157"/>
      <c r="AQ68" s="157"/>
      <c r="AR68" s="25"/>
      <c r="AS68" s="158" t="str">
        <f>IF(COUNTIF(AS12:AS59,"K")=0,"",COUNTIF(AS12:AS59,"K"))</f>
        <v/>
      </c>
      <c r="AT68" s="156"/>
      <c r="AU68" s="157"/>
      <c r="AV68" s="157"/>
      <c r="AW68" s="157"/>
      <c r="AX68" s="25"/>
      <c r="AY68" s="158" t="str">
        <f>IF(COUNTIF(AY12:AY59,"K")=0,"",COUNTIF(AY12:AY59,"K"))</f>
        <v/>
      </c>
      <c r="AZ68" s="159"/>
      <c r="BA68" s="157"/>
      <c r="BB68" s="157"/>
      <c r="BC68" s="157"/>
      <c r="BD68" s="25"/>
      <c r="BE68" s="188">
        <f t="shared" si="93"/>
        <v>2</v>
      </c>
    </row>
    <row r="69" spans="1:57" s="315" customFormat="1" ht="15.75" customHeight="1" x14ac:dyDescent="0.25">
      <c r="A69" s="339"/>
      <c r="B69" s="133"/>
      <c r="C69" s="155" t="s">
        <v>36</v>
      </c>
      <c r="D69" s="156"/>
      <c r="E69" s="157"/>
      <c r="F69" s="157"/>
      <c r="G69" s="157"/>
      <c r="H69" s="25"/>
      <c r="I69" s="158" t="str">
        <f>IF(COUNTIF(I12:I59,"K(Z)")=0,"",COUNTIF(I12:I59,"K(Z)"))</f>
        <v/>
      </c>
      <c r="J69" s="156"/>
      <c r="K69" s="157"/>
      <c r="L69" s="157"/>
      <c r="M69" s="157"/>
      <c r="N69" s="25"/>
      <c r="O69" s="158">
        <f>IF(COUNTIF(O12:O59,"K(Z)")=0,"",COUNTIF(O12:O59,"K(Z)"))</f>
        <v>1</v>
      </c>
      <c r="P69" s="156"/>
      <c r="Q69" s="157"/>
      <c r="R69" s="157"/>
      <c r="S69" s="157"/>
      <c r="T69" s="25"/>
      <c r="U69" s="158">
        <f>IF(COUNTIF(U12:U59,"K(Z)")=0,"",COUNTIF(U12:U59,"K(Z)"))</f>
        <v>1</v>
      </c>
      <c r="V69" s="156"/>
      <c r="W69" s="157"/>
      <c r="X69" s="157"/>
      <c r="Y69" s="157"/>
      <c r="Z69" s="25"/>
      <c r="AA69" s="158">
        <f>IF(COUNTIF(AA12:AA59,"K(Z)")=0,"",COUNTIF(AA12:AA59,"K(Z)"))</f>
        <v>1</v>
      </c>
      <c r="AB69" s="156"/>
      <c r="AC69" s="157"/>
      <c r="AD69" s="157"/>
      <c r="AE69" s="157"/>
      <c r="AF69" s="25"/>
      <c r="AG69" s="158">
        <f>IF(COUNTIF(AG12:AG59,"K(Z)")=0,"",COUNTIF(AG12:AG59,"K(Z)"))</f>
        <v>1</v>
      </c>
      <c r="AH69" s="156"/>
      <c r="AI69" s="157"/>
      <c r="AJ69" s="157"/>
      <c r="AK69" s="157"/>
      <c r="AL69" s="25"/>
      <c r="AM69" s="158">
        <f>IF(COUNTIF(AM12:AM59,"K(Z)")=0,"",COUNTIF(AM12:AM59,"K(Z)"))</f>
        <v>2</v>
      </c>
      <c r="AN69" s="156"/>
      <c r="AO69" s="157"/>
      <c r="AP69" s="157"/>
      <c r="AQ69" s="157"/>
      <c r="AR69" s="25"/>
      <c r="AS69" s="158">
        <f>IF(COUNTIF(AS12:AS59,"K(Z)")=0,"",COUNTIF(AS12:AS59,"K(Z)"))</f>
        <v>4</v>
      </c>
      <c r="AT69" s="156"/>
      <c r="AU69" s="157"/>
      <c r="AV69" s="157"/>
      <c r="AW69" s="157"/>
      <c r="AX69" s="25"/>
      <c r="AY69" s="158">
        <f>IF(COUNTIF(AY12:AY59,"K(Z)")=0,"",COUNTIF(AY12:AY59,"K(Z)"))</f>
        <v>2</v>
      </c>
      <c r="AZ69" s="159"/>
      <c r="BA69" s="157"/>
      <c r="BB69" s="157"/>
      <c r="BC69" s="157"/>
      <c r="BD69" s="25"/>
      <c r="BE69" s="188">
        <f t="shared" si="93"/>
        <v>12</v>
      </c>
    </row>
    <row r="70" spans="1:57" s="315" customFormat="1" ht="15.75" customHeight="1" x14ac:dyDescent="0.25">
      <c r="A70" s="339"/>
      <c r="B70" s="133"/>
      <c r="C70" s="340" t="s">
        <v>25</v>
      </c>
      <c r="D70" s="156"/>
      <c r="E70" s="157"/>
      <c r="F70" s="157"/>
      <c r="G70" s="157"/>
      <c r="H70" s="25"/>
      <c r="I70" s="158" t="str">
        <f>IF(COUNTIF(I12:I59,"AV")=0,"",COUNTIF(I12:I59,"AV"))</f>
        <v/>
      </c>
      <c r="J70" s="156"/>
      <c r="K70" s="157"/>
      <c r="L70" s="157"/>
      <c r="M70" s="157"/>
      <c r="N70" s="25"/>
      <c r="O70" s="158" t="str">
        <f>IF(COUNTIF(O12:O59,"AV")=0,"",COUNTIF(O12:O59,"AV"))</f>
        <v/>
      </c>
      <c r="P70" s="156"/>
      <c r="Q70" s="157"/>
      <c r="R70" s="157"/>
      <c r="S70" s="157"/>
      <c r="T70" s="25"/>
      <c r="U70" s="158" t="str">
        <f>IF(COUNTIF(U12:U59,"AV")=0,"",COUNTIF(U12:U59,"AV"))</f>
        <v/>
      </c>
      <c r="V70" s="156"/>
      <c r="W70" s="157"/>
      <c r="X70" s="157"/>
      <c r="Y70" s="157"/>
      <c r="Z70" s="25"/>
      <c r="AA70" s="158" t="str">
        <f>IF(COUNTIF(AA12:AA59,"AV")=0,"",COUNTIF(AA12:AA59,"AV"))</f>
        <v/>
      </c>
      <c r="AB70" s="156"/>
      <c r="AC70" s="157"/>
      <c r="AD70" s="157"/>
      <c r="AE70" s="157"/>
      <c r="AF70" s="25"/>
      <c r="AG70" s="158" t="str">
        <f>IF(COUNTIF(AG12:AG59,"AV")=0,"",COUNTIF(AG12:AG59,"AV"))</f>
        <v/>
      </c>
      <c r="AH70" s="156"/>
      <c r="AI70" s="157"/>
      <c r="AJ70" s="157"/>
      <c r="AK70" s="157"/>
      <c r="AL70" s="25"/>
      <c r="AM70" s="158" t="str">
        <f>IF(COUNTIF(AM12:AM59,"AV")=0,"",COUNTIF(AM12:AM59,"AV"))</f>
        <v/>
      </c>
      <c r="AN70" s="156"/>
      <c r="AO70" s="157"/>
      <c r="AP70" s="157"/>
      <c r="AQ70" s="157"/>
      <c r="AR70" s="25"/>
      <c r="AS70" s="158" t="str">
        <f>IF(COUNTIF(AS12:AS59,"AV")=0,"",COUNTIF(AS12:AS59,"AV"))</f>
        <v/>
      </c>
      <c r="AT70" s="156"/>
      <c r="AU70" s="157"/>
      <c r="AV70" s="157"/>
      <c r="AW70" s="157"/>
      <c r="AX70" s="25"/>
      <c r="AY70" s="158" t="str">
        <f>IF(COUNTIF(AY12:AY59,"AV")=0,"",COUNTIF(AY12:AY59,"AV"))</f>
        <v/>
      </c>
      <c r="AZ70" s="159"/>
      <c r="BA70" s="157"/>
      <c r="BB70" s="157"/>
      <c r="BC70" s="157"/>
      <c r="BD70" s="25"/>
      <c r="BE70" s="188" t="str">
        <f t="shared" si="93"/>
        <v/>
      </c>
    </row>
    <row r="71" spans="1:57" s="315" customFormat="1" ht="15.75" customHeight="1" x14ac:dyDescent="0.25">
      <c r="A71" s="339"/>
      <c r="B71" s="133"/>
      <c r="C71" s="340" t="s">
        <v>64</v>
      </c>
      <c r="D71" s="156"/>
      <c r="E71" s="157"/>
      <c r="F71" s="157"/>
      <c r="G71" s="157"/>
      <c r="H71" s="25"/>
      <c r="I71" s="158" t="str">
        <f>IF(COUNTIF(I12:I59,"KV")=0,"",COUNTIF(I12:I59,"KV"))</f>
        <v/>
      </c>
      <c r="J71" s="156"/>
      <c r="K71" s="157"/>
      <c r="L71" s="157"/>
      <c r="M71" s="157"/>
      <c r="N71" s="25"/>
      <c r="O71" s="158" t="str">
        <f>IF(COUNTIF(O12:O59,"KV")=0,"",COUNTIF(O12:O59,"KV"))</f>
        <v/>
      </c>
      <c r="P71" s="156"/>
      <c r="Q71" s="157"/>
      <c r="R71" s="157"/>
      <c r="S71" s="157"/>
      <c r="T71" s="25"/>
      <c r="U71" s="158" t="str">
        <f>IF(COUNTIF(U12:U59,"KV")=0,"",COUNTIF(U12:U59,"KV"))</f>
        <v/>
      </c>
      <c r="V71" s="156"/>
      <c r="W71" s="157"/>
      <c r="X71" s="157"/>
      <c r="Y71" s="157"/>
      <c r="Z71" s="25"/>
      <c r="AA71" s="158" t="str">
        <f>IF(COUNTIF(AA12:AA59,"KV")=0,"",COUNTIF(AA12:AA59,"KV"))</f>
        <v/>
      </c>
      <c r="AB71" s="156"/>
      <c r="AC71" s="157"/>
      <c r="AD71" s="157"/>
      <c r="AE71" s="157"/>
      <c r="AF71" s="25"/>
      <c r="AG71" s="158" t="str">
        <f>IF(COUNTIF(AG12:AG59,"KV")=0,"",COUNTIF(AG12:AG59,"KV"))</f>
        <v/>
      </c>
      <c r="AH71" s="156"/>
      <c r="AI71" s="157"/>
      <c r="AJ71" s="157"/>
      <c r="AK71" s="157"/>
      <c r="AL71" s="25"/>
      <c r="AM71" s="158" t="str">
        <f>IF(COUNTIF(AM12:AM59,"KV")=0,"",COUNTIF(AM12:AM59,"KV"))</f>
        <v/>
      </c>
      <c r="AN71" s="156"/>
      <c r="AO71" s="157"/>
      <c r="AP71" s="157"/>
      <c r="AQ71" s="157"/>
      <c r="AR71" s="25"/>
      <c r="AS71" s="158" t="str">
        <f>IF(COUNTIF(AS12:AS59,"KV")=0,"",COUNTIF(AS12:AS59,"KV"))</f>
        <v/>
      </c>
      <c r="AT71" s="156"/>
      <c r="AU71" s="157"/>
      <c r="AV71" s="157"/>
      <c r="AW71" s="157"/>
      <c r="AX71" s="25"/>
      <c r="AY71" s="158" t="str">
        <f>IF(COUNTIF(AY12:AY59,"KV")=0,"",COUNTIF(AY12:AY59,"KV"))</f>
        <v/>
      </c>
      <c r="AZ71" s="159"/>
      <c r="BA71" s="157"/>
      <c r="BB71" s="157"/>
      <c r="BC71" s="157"/>
      <c r="BD71" s="25"/>
      <c r="BE71" s="188" t="str">
        <f t="shared" si="93"/>
        <v/>
      </c>
    </row>
    <row r="72" spans="1:57" s="315" customFormat="1" ht="15.75" customHeight="1" x14ac:dyDescent="0.25">
      <c r="A72" s="339"/>
      <c r="B72" s="133"/>
      <c r="C72" s="340" t="s">
        <v>65</v>
      </c>
      <c r="D72" s="169"/>
      <c r="E72" s="170"/>
      <c r="F72" s="170"/>
      <c r="G72" s="170"/>
      <c r="H72" s="171"/>
      <c r="I72" s="158" t="str">
        <f>IF(COUNTIF(I12:I59,"SZG")=0,"",COUNTIF(I12:I59,"SZG"))</f>
        <v/>
      </c>
      <c r="J72" s="169"/>
      <c r="K72" s="170"/>
      <c r="L72" s="170"/>
      <c r="M72" s="170"/>
      <c r="N72" s="171"/>
      <c r="O72" s="158" t="str">
        <f>IF(COUNTIF(O12:O59,"SZG")=0,"",COUNTIF(O12:O59,"SZG"))</f>
        <v/>
      </c>
      <c r="P72" s="169"/>
      <c r="Q72" s="170"/>
      <c r="R72" s="170"/>
      <c r="S72" s="170"/>
      <c r="T72" s="171"/>
      <c r="U72" s="158" t="str">
        <f>IF(COUNTIF(U12:U59,"SZG")=0,"",COUNTIF(U12:U59,"SZG"))</f>
        <v/>
      </c>
      <c r="V72" s="169"/>
      <c r="W72" s="170"/>
      <c r="X72" s="170"/>
      <c r="Y72" s="170"/>
      <c r="Z72" s="171"/>
      <c r="AA72" s="158" t="str">
        <f>IF(COUNTIF(AA12:AA59,"SZG")=0,"",COUNTIF(AA12:AA59,"SZG"))</f>
        <v/>
      </c>
      <c r="AB72" s="169"/>
      <c r="AC72" s="170"/>
      <c r="AD72" s="170"/>
      <c r="AE72" s="170"/>
      <c r="AF72" s="171"/>
      <c r="AG72" s="158" t="str">
        <f>IF(COUNTIF(AG12:AG59,"SZG")=0,"",COUNTIF(AG12:AG59,"SZG"))</f>
        <v/>
      </c>
      <c r="AH72" s="169"/>
      <c r="AI72" s="170"/>
      <c r="AJ72" s="170"/>
      <c r="AK72" s="170"/>
      <c r="AL72" s="171"/>
      <c r="AM72" s="158" t="str">
        <f>IF(COUNTIF(AM12:AM59,"SZG")=0,"",COUNTIF(AM12:AM59,"SZG"))</f>
        <v/>
      </c>
      <c r="AN72" s="169"/>
      <c r="AO72" s="170"/>
      <c r="AP72" s="170"/>
      <c r="AQ72" s="170"/>
      <c r="AR72" s="171"/>
      <c r="AS72" s="158" t="str">
        <f>IF(COUNTIF(AS12:AS59,"SZG")=0,"",COUNTIF(AS12:AS59,"SZG"))</f>
        <v/>
      </c>
      <c r="AT72" s="169"/>
      <c r="AU72" s="170"/>
      <c r="AV72" s="170"/>
      <c r="AW72" s="170"/>
      <c r="AX72" s="171"/>
      <c r="AY72" s="158" t="str">
        <f>IF(COUNTIF(AY12:AY59,"SZG")=0,"",COUNTIF(AY12:AY59,"SZG"))</f>
        <v/>
      </c>
      <c r="AZ72" s="159"/>
      <c r="BA72" s="157"/>
      <c r="BB72" s="157"/>
      <c r="BC72" s="157"/>
      <c r="BD72" s="25"/>
      <c r="BE72" s="188" t="str">
        <f t="shared" si="93"/>
        <v/>
      </c>
    </row>
    <row r="73" spans="1:57" s="315" customFormat="1" ht="15.75" customHeight="1" x14ac:dyDescent="0.25">
      <c r="A73" s="339"/>
      <c r="B73" s="133"/>
      <c r="C73" s="340" t="s">
        <v>66</v>
      </c>
      <c r="D73" s="169"/>
      <c r="E73" s="170"/>
      <c r="F73" s="170"/>
      <c r="G73" s="170"/>
      <c r="H73" s="171"/>
      <c r="I73" s="158" t="str">
        <f>IF(COUNTIF(I12:I59,"ZV")=0,"",COUNTIF(I12:I59,"ZV"))</f>
        <v/>
      </c>
      <c r="J73" s="169"/>
      <c r="K73" s="170"/>
      <c r="L73" s="170"/>
      <c r="M73" s="170"/>
      <c r="N73" s="171"/>
      <c r="O73" s="158" t="str">
        <f>IF(COUNTIF(O12:O59,"ZV")=0,"",COUNTIF(O12:O59,"ZV"))</f>
        <v/>
      </c>
      <c r="P73" s="169"/>
      <c r="Q73" s="170"/>
      <c r="R73" s="170"/>
      <c r="S73" s="170"/>
      <c r="T73" s="171"/>
      <c r="U73" s="158" t="str">
        <f>IF(COUNTIF(U12:U59,"ZV")=0,"",COUNTIF(U12:U59,"ZV"))</f>
        <v/>
      </c>
      <c r="V73" s="169"/>
      <c r="W73" s="170"/>
      <c r="X73" s="170"/>
      <c r="Y73" s="170"/>
      <c r="Z73" s="171"/>
      <c r="AA73" s="158" t="str">
        <f>IF(COUNTIF(AA12:AA59,"ZV")=0,"",COUNTIF(AA12:AA59,"ZV"))</f>
        <v/>
      </c>
      <c r="AB73" s="169"/>
      <c r="AC73" s="170"/>
      <c r="AD73" s="170"/>
      <c r="AE73" s="170"/>
      <c r="AF73" s="171"/>
      <c r="AG73" s="158" t="str">
        <f>IF(COUNTIF(AG12:AG59,"ZV")=0,"",COUNTIF(AG12:AG59,"ZV"))</f>
        <v/>
      </c>
      <c r="AH73" s="169"/>
      <c r="AI73" s="170"/>
      <c r="AJ73" s="170"/>
      <c r="AK73" s="170"/>
      <c r="AL73" s="171"/>
      <c r="AM73" s="158" t="str">
        <f>IF(COUNTIF(AM12:AM59,"ZV")=0,"",COUNTIF(AM12:AM59,"ZV"))</f>
        <v/>
      </c>
      <c r="AN73" s="169"/>
      <c r="AO73" s="170"/>
      <c r="AP73" s="170"/>
      <c r="AQ73" s="170"/>
      <c r="AR73" s="171"/>
      <c r="AS73" s="158" t="str">
        <f>IF(COUNTIF(AS12:AS59,"ZV")=0,"",COUNTIF(AS12:AS59,"ZV"))</f>
        <v/>
      </c>
      <c r="AT73" s="169"/>
      <c r="AU73" s="170"/>
      <c r="AV73" s="170"/>
      <c r="AW73" s="170"/>
      <c r="AX73" s="171"/>
      <c r="AY73" s="158">
        <f>IF(COUNTIF(AY12:AY59,"ZV")=0,"",COUNTIF(AY12:AY59,"ZV"))</f>
        <v>3</v>
      </c>
      <c r="AZ73" s="159"/>
      <c r="BA73" s="157"/>
      <c r="BB73" s="157"/>
      <c r="BC73" s="157"/>
      <c r="BD73" s="25"/>
      <c r="BE73" s="188">
        <f t="shared" si="93"/>
        <v>3</v>
      </c>
    </row>
    <row r="74" spans="1:57" s="315" customFormat="1" ht="15.75" customHeight="1" thickBot="1" x14ac:dyDescent="0.3">
      <c r="A74" s="172"/>
      <c r="B74" s="173"/>
      <c r="C74" s="174" t="s">
        <v>26</v>
      </c>
      <c r="D74" s="175"/>
      <c r="E74" s="176"/>
      <c r="F74" s="176"/>
      <c r="G74" s="176"/>
      <c r="H74" s="177"/>
      <c r="I74" s="178">
        <f>IF(SUM(I62:I73)=0,"",SUM(I62:I73))</f>
        <v>2</v>
      </c>
      <c r="J74" s="175"/>
      <c r="K74" s="176"/>
      <c r="L74" s="176"/>
      <c r="M74" s="176"/>
      <c r="N74" s="177"/>
      <c r="O74" s="178">
        <f>IF(SUM(O62:O73)=0,"",SUM(O62:O73))</f>
        <v>7</v>
      </c>
      <c r="P74" s="175"/>
      <c r="Q74" s="176"/>
      <c r="R74" s="176"/>
      <c r="S74" s="176"/>
      <c r="T74" s="177"/>
      <c r="U74" s="178">
        <f>IF(SUM(U62:U73)=0,"",SUM(U62:U73))</f>
        <v>3</v>
      </c>
      <c r="V74" s="175"/>
      <c r="W74" s="176"/>
      <c r="X74" s="176"/>
      <c r="Y74" s="176"/>
      <c r="Z74" s="177"/>
      <c r="AA74" s="178">
        <f>IF(SUM(AA62:AA73)=0,"",SUM(AA62:AA73))</f>
        <v>5</v>
      </c>
      <c r="AB74" s="175"/>
      <c r="AC74" s="176"/>
      <c r="AD74" s="176"/>
      <c r="AE74" s="176"/>
      <c r="AF74" s="177"/>
      <c r="AG74" s="178">
        <f>IF(SUM(AG62:AG73)=0,"",SUM(AG62:AG73))</f>
        <v>4</v>
      </c>
      <c r="AH74" s="175"/>
      <c r="AI74" s="176"/>
      <c r="AJ74" s="176"/>
      <c r="AK74" s="176"/>
      <c r="AL74" s="177"/>
      <c r="AM74" s="178">
        <f>IF(SUM(AM62:AM73)=0,"",SUM(AM62:AM73))</f>
        <v>8</v>
      </c>
      <c r="AN74" s="175"/>
      <c r="AO74" s="176"/>
      <c r="AP74" s="176"/>
      <c r="AQ74" s="176"/>
      <c r="AR74" s="177"/>
      <c r="AS74" s="178">
        <f>IF(SUM(AS62:AS73)=0,"",SUM(AS62:AS73))</f>
        <v>5</v>
      </c>
      <c r="AT74" s="175"/>
      <c r="AU74" s="176"/>
      <c r="AV74" s="176"/>
      <c r="AW74" s="176"/>
      <c r="AX74" s="177"/>
      <c r="AY74" s="178">
        <f>IF(SUM(AY62:AY73)=0,"",SUM(AY62:AY73))</f>
        <v>8</v>
      </c>
      <c r="AZ74" s="179"/>
      <c r="BA74" s="176"/>
      <c r="BB74" s="176"/>
      <c r="BC74" s="176"/>
      <c r="BD74" s="177"/>
      <c r="BE74" s="188">
        <f t="shared" si="93"/>
        <v>42</v>
      </c>
    </row>
    <row r="75" spans="1:57" s="315" customFormat="1" ht="15.75" customHeight="1" thickTop="1" x14ac:dyDescent="0.2">
      <c r="A75" s="342"/>
      <c r="B75" s="343"/>
      <c r="C75" s="343"/>
    </row>
    <row r="76" spans="1:57" s="315" customFormat="1" ht="15.75" customHeight="1" x14ac:dyDescent="0.2">
      <c r="A76" s="342"/>
      <c r="B76" s="343"/>
      <c r="C76" s="343"/>
    </row>
    <row r="77" spans="1:57" s="315" customFormat="1" ht="15.75" customHeight="1" x14ac:dyDescent="0.2">
      <c r="A77" s="342"/>
      <c r="B77" s="343"/>
      <c r="C77" s="343"/>
    </row>
    <row r="78" spans="1:57" s="315" customFormat="1" ht="15.75" customHeight="1" x14ac:dyDescent="0.2">
      <c r="A78" s="342"/>
      <c r="B78" s="343"/>
      <c r="C78" s="343"/>
      <c r="G78" s="559"/>
    </row>
    <row r="79" spans="1:57" s="315" customFormat="1" ht="15.75" customHeight="1" x14ac:dyDescent="0.2">
      <c r="A79" s="342"/>
      <c r="B79" s="343"/>
      <c r="C79" s="343"/>
    </row>
    <row r="80" spans="1:57" s="315" customFormat="1" ht="15.75" customHeight="1" x14ac:dyDescent="0.2">
      <c r="A80" s="342"/>
      <c r="B80" s="343"/>
      <c r="C80" s="343"/>
    </row>
    <row r="81" spans="1:3" s="315" customFormat="1" ht="15.75" customHeight="1" x14ac:dyDescent="0.2">
      <c r="A81" s="342"/>
      <c r="B81" s="343"/>
      <c r="C81" s="343"/>
    </row>
    <row r="82" spans="1:3" s="315" customFormat="1" ht="15.75" customHeight="1" x14ac:dyDescent="0.2">
      <c r="A82" s="342"/>
      <c r="B82" s="343"/>
      <c r="C82" s="343"/>
    </row>
    <row r="83" spans="1:3" s="315" customFormat="1" ht="15.75" customHeight="1" x14ac:dyDescent="0.2">
      <c r="A83" s="342"/>
      <c r="B83" s="343"/>
      <c r="C83" s="343"/>
    </row>
    <row r="84" spans="1:3" s="315" customFormat="1" ht="15.75" customHeight="1" x14ac:dyDescent="0.2">
      <c r="A84" s="342"/>
      <c r="B84" s="343"/>
      <c r="C84" s="343"/>
    </row>
    <row r="85" spans="1:3" s="315" customFormat="1" ht="15.75" customHeight="1" x14ac:dyDescent="0.2">
      <c r="A85" s="342"/>
      <c r="B85" s="343"/>
      <c r="C85" s="343"/>
    </row>
    <row r="86" spans="1:3" s="315" customFormat="1" ht="15.75" customHeight="1" x14ac:dyDescent="0.2">
      <c r="A86" s="342"/>
      <c r="B86" s="343"/>
      <c r="C86" s="343"/>
    </row>
    <row r="87" spans="1:3" s="315" customFormat="1" ht="15.75" customHeight="1" x14ac:dyDescent="0.2">
      <c r="A87" s="342"/>
      <c r="B87" s="343"/>
      <c r="C87" s="343"/>
    </row>
    <row r="88" spans="1:3" s="315" customFormat="1" ht="15.75" customHeight="1" x14ac:dyDescent="0.2">
      <c r="A88" s="342"/>
      <c r="B88" s="343"/>
      <c r="C88" s="343"/>
    </row>
    <row r="89" spans="1:3" s="315" customFormat="1" ht="15.75" customHeight="1" x14ac:dyDescent="0.2">
      <c r="A89" s="342"/>
      <c r="B89" s="343"/>
      <c r="C89" s="343"/>
    </row>
    <row r="90" spans="1:3" s="315" customFormat="1" ht="15.75" customHeight="1" x14ac:dyDescent="0.2">
      <c r="A90" s="342"/>
      <c r="B90" s="343"/>
      <c r="C90" s="343"/>
    </row>
    <row r="91" spans="1:3" s="315" customFormat="1" ht="15.75" customHeight="1" x14ac:dyDescent="0.2">
      <c r="A91" s="342"/>
      <c r="B91" s="343"/>
      <c r="C91" s="343"/>
    </row>
    <row r="92" spans="1:3" s="315" customFormat="1" ht="15.75" customHeight="1" x14ac:dyDescent="0.2">
      <c r="A92" s="342"/>
      <c r="B92" s="343"/>
      <c r="C92" s="343"/>
    </row>
    <row r="93" spans="1:3" s="315" customFormat="1" ht="15.75" customHeight="1" x14ac:dyDescent="0.2">
      <c r="A93" s="342"/>
      <c r="B93" s="343"/>
      <c r="C93" s="343"/>
    </row>
    <row r="94" spans="1:3" s="315" customFormat="1" ht="15.75" customHeight="1" x14ac:dyDescent="0.2">
      <c r="A94" s="342"/>
      <c r="B94" s="343"/>
      <c r="C94" s="343"/>
    </row>
    <row r="95" spans="1:3" s="315" customFormat="1" ht="15.75" customHeight="1" x14ac:dyDescent="0.2">
      <c r="A95" s="342"/>
      <c r="B95" s="343"/>
      <c r="C95" s="343"/>
    </row>
    <row r="96" spans="1:3" s="315" customFormat="1" ht="15.75" customHeight="1" x14ac:dyDescent="0.2">
      <c r="A96" s="342"/>
      <c r="B96" s="343"/>
      <c r="C96" s="343"/>
    </row>
    <row r="97" spans="1:3" s="315" customFormat="1" ht="15.75" customHeight="1" x14ac:dyDescent="0.2">
      <c r="A97" s="342"/>
      <c r="B97" s="343"/>
      <c r="C97" s="343"/>
    </row>
    <row r="98" spans="1:3" s="315" customFormat="1" ht="15.75" customHeight="1" x14ac:dyDescent="0.2">
      <c r="A98" s="342"/>
      <c r="B98" s="343"/>
      <c r="C98" s="343"/>
    </row>
    <row r="99" spans="1:3" s="315" customFormat="1" ht="15.75" customHeight="1" x14ac:dyDescent="0.2">
      <c r="A99" s="342"/>
      <c r="B99" s="343"/>
      <c r="C99" s="343"/>
    </row>
    <row r="100" spans="1:3" s="315" customFormat="1" ht="15.75" customHeight="1" x14ac:dyDescent="0.2">
      <c r="A100" s="342"/>
      <c r="B100" s="343"/>
      <c r="C100" s="343"/>
    </row>
    <row r="101" spans="1:3" s="315" customFormat="1" ht="15.75" customHeight="1" x14ac:dyDescent="0.2">
      <c r="A101" s="342"/>
      <c r="B101" s="343"/>
      <c r="C101" s="343"/>
    </row>
    <row r="102" spans="1:3" s="315" customFormat="1" ht="15.75" customHeight="1" x14ac:dyDescent="0.2">
      <c r="A102" s="342"/>
      <c r="B102" s="343"/>
      <c r="C102" s="343"/>
    </row>
    <row r="103" spans="1:3" s="315" customFormat="1" ht="15.75" customHeight="1" x14ac:dyDescent="0.2">
      <c r="A103" s="342"/>
      <c r="B103" s="343"/>
      <c r="C103" s="343"/>
    </row>
    <row r="104" spans="1:3" s="315" customFormat="1" ht="15.75" customHeight="1" x14ac:dyDescent="0.2">
      <c r="A104" s="342"/>
      <c r="B104" s="343"/>
      <c r="C104" s="343"/>
    </row>
    <row r="105" spans="1:3" s="315" customFormat="1" ht="15.75" customHeight="1" x14ac:dyDescent="0.2">
      <c r="A105" s="342"/>
      <c r="B105" s="343"/>
      <c r="C105" s="343"/>
    </row>
    <row r="106" spans="1:3" s="315" customFormat="1" ht="15.75" customHeight="1" x14ac:dyDescent="0.2">
      <c r="A106" s="342"/>
      <c r="B106" s="343"/>
      <c r="C106" s="343"/>
    </row>
    <row r="107" spans="1:3" s="315" customFormat="1" ht="15.75" customHeight="1" x14ac:dyDescent="0.2">
      <c r="A107" s="342"/>
      <c r="B107" s="343"/>
      <c r="C107" s="343"/>
    </row>
    <row r="108" spans="1:3" s="315" customFormat="1" ht="15.75" customHeight="1" x14ac:dyDescent="0.2">
      <c r="A108" s="342"/>
      <c r="B108" s="343"/>
      <c r="C108" s="343"/>
    </row>
    <row r="109" spans="1:3" s="315" customFormat="1" ht="15.75" customHeight="1" x14ac:dyDescent="0.2">
      <c r="A109" s="342"/>
      <c r="B109" s="343"/>
      <c r="C109" s="343"/>
    </row>
    <row r="110" spans="1:3" s="315" customFormat="1" ht="15.75" customHeight="1" x14ac:dyDescent="0.2">
      <c r="A110" s="342"/>
      <c r="B110" s="343"/>
      <c r="C110" s="343"/>
    </row>
    <row r="111" spans="1:3" s="315" customFormat="1" ht="15.75" customHeight="1" x14ac:dyDescent="0.2">
      <c r="A111" s="342"/>
      <c r="B111" s="343"/>
      <c r="C111" s="343"/>
    </row>
    <row r="112" spans="1:3" s="315" customFormat="1" ht="15.75" customHeight="1" x14ac:dyDescent="0.2">
      <c r="A112" s="342"/>
      <c r="B112" s="343"/>
      <c r="C112" s="343"/>
    </row>
    <row r="113" spans="1:3" s="315" customFormat="1" ht="15.75" customHeight="1" x14ac:dyDescent="0.2">
      <c r="A113" s="342"/>
      <c r="B113" s="343"/>
      <c r="C113" s="343"/>
    </row>
    <row r="114" spans="1:3" s="315" customFormat="1" ht="15.75" customHeight="1" x14ac:dyDescent="0.2">
      <c r="A114" s="342"/>
      <c r="B114" s="343"/>
      <c r="C114" s="343"/>
    </row>
    <row r="115" spans="1:3" s="315" customFormat="1" ht="15.75" customHeight="1" x14ac:dyDescent="0.2">
      <c r="A115" s="342"/>
      <c r="B115" s="343"/>
      <c r="C115" s="343"/>
    </row>
    <row r="116" spans="1:3" s="315" customFormat="1" ht="15.75" customHeight="1" x14ac:dyDescent="0.2">
      <c r="A116" s="342"/>
      <c r="B116" s="343"/>
      <c r="C116" s="343"/>
    </row>
    <row r="117" spans="1:3" s="315" customFormat="1" ht="15.75" customHeight="1" x14ac:dyDescent="0.2">
      <c r="A117" s="342"/>
      <c r="B117" s="343"/>
      <c r="C117" s="343"/>
    </row>
    <row r="118" spans="1:3" s="315" customFormat="1" ht="15.75" customHeight="1" x14ac:dyDescent="0.2">
      <c r="A118" s="342"/>
      <c r="B118" s="343"/>
      <c r="C118" s="343"/>
    </row>
    <row r="119" spans="1:3" s="315" customFormat="1" ht="15.75" customHeight="1" x14ac:dyDescent="0.2">
      <c r="A119" s="342"/>
      <c r="B119" s="343"/>
      <c r="C119" s="343"/>
    </row>
    <row r="120" spans="1:3" s="315" customFormat="1" ht="15.75" customHeight="1" x14ac:dyDescent="0.2">
      <c r="A120" s="342"/>
      <c r="B120" s="343"/>
      <c r="C120" s="343"/>
    </row>
    <row r="121" spans="1:3" s="315" customFormat="1" ht="15.75" customHeight="1" x14ac:dyDescent="0.2">
      <c r="A121" s="342"/>
      <c r="B121" s="343"/>
      <c r="C121" s="343"/>
    </row>
    <row r="122" spans="1:3" s="315" customFormat="1" ht="15.75" customHeight="1" x14ac:dyDescent="0.2">
      <c r="A122" s="342"/>
      <c r="B122" s="343"/>
      <c r="C122" s="343"/>
    </row>
    <row r="123" spans="1:3" s="315" customFormat="1" ht="15.75" customHeight="1" x14ac:dyDescent="0.2">
      <c r="A123" s="342"/>
      <c r="B123" s="343"/>
      <c r="C123" s="343"/>
    </row>
    <row r="124" spans="1:3" s="315" customFormat="1" ht="15.75" customHeight="1" x14ac:dyDescent="0.2">
      <c r="A124" s="342"/>
      <c r="B124" s="343"/>
      <c r="C124" s="343"/>
    </row>
    <row r="125" spans="1:3" s="315" customFormat="1" ht="15.75" customHeight="1" x14ac:dyDescent="0.2">
      <c r="A125" s="342"/>
      <c r="B125" s="343"/>
      <c r="C125" s="343"/>
    </row>
    <row r="126" spans="1:3" s="315" customFormat="1" ht="15.75" customHeight="1" x14ac:dyDescent="0.2">
      <c r="A126" s="342"/>
      <c r="B126" s="343"/>
      <c r="C126" s="343"/>
    </row>
    <row r="127" spans="1:3" s="315" customFormat="1" ht="15.75" customHeight="1" x14ac:dyDescent="0.2">
      <c r="A127" s="342"/>
      <c r="B127" s="343"/>
      <c r="C127" s="343"/>
    </row>
    <row r="128" spans="1:3" s="315" customFormat="1" ht="15.75" customHeight="1" x14ac:dyDescent="0.2">
      <c r="A128" s="342"/>
      <c r="B128" s="343"/>
      <c r="C128" s="343"/>
    </row>
    <row r="129" spans="1:3" s="315" customFormat="1" ht="15.75" customHeight="1" x14ac:dyDescent="0.2">
      <c r="A129" s="342"/>
      <c r="B129" s="343"/>
      <c r="C129" s="343"/>
    </row>
    <row r="130" spans="1:3" s="315" customFormat="1" ht="15.75" customHeight="1" x14ac:dyDescent="0.2">
      <c r="A130" s="342"/>
      <c r="B130" s="343"/>
      <c r="C130" s="343"/>
    </row>
    <row r="131" spans="1:3" s="315" customFormat="1" ht="15.75" customHeight="1" x14ac:dyDescent="0.2">
      <c r="A131" s="342"/>
      <c r="B131" s="343"/>
      <c r="C131" s="343"/>
    </row>
    <row r="132" spans="1:3" s="315" customFormat="1" ht="15.75" customHeight="1" x14ac:dyDescent="0.2">
      <c r="A132" s="342"/>
      <c r="B132" s="343"/>
      <c r="C132" s="343"/>
    </row>
    <row r="133" spans="1:3" s="315" customFormat="1" ht="15.75" customHeight="1" x14ac:dyDescent="0.2">
      <c r="A133" s="342"/>
      <c r="B133" s="343"/>
      <c r="C133" s="343"/>
    </row>
    <row r="134" spans="1:3" s="315" customFormat="1" ht="15.75" customHeight="1" x14ac:dyDescent="0.2">
      <c r="A134" s="342"/>
      <c r="B134" s="343"/>
      <c r="C134" s="343"/>
    </row>
    <row r="135" spans="1:3" s="315" customFormat="1" ht="15.75" customHeight="1" x14ac:dyDescent="0.2">
      <c r="A135" s="342"/>
      <c r="B135" s="343"/>
      <c r="C135" s="343"/>
    </row>
    <row r="136" spans="1:3" s="315" customFormat="1" ht="15.75" customHeight="1" x14ac:dyDescent="0.2">
      <c r="A136" s="342"/>
      <c r="B136" s="343"/>
      <c r="C136" s="343"/>
    </row>
    <row r="137" spans="1:3" s="315" customFormat="1" ht="15.75" customHeight="1" x14ac:dyDescent="0.2">
      <c r="A137" s="342"/>
      <c r="B137" s="343"/>
      <c r="C137" s="343"/>
    </row>
    <row r="138" spans="1:3" s="315" customFormat="1" ht="15.75" customHeight="1" x14ac:dyDescent="0.2">
      <c r="A138" s="342"/>
      <c r="B138" s="343"/>
      <c r="C138" s="343"/>
    </row>
    <row r="139" spans="1:3" s="315" customFormat="1" ht="15.75" customHeight="1" x14ac:dyDescent="0.2">
      <c r="A139" s="342"/>
      <c r="B139" s="345"/>
      <c r="C139" s="345"/>
    </row>
    <row r="140" spans="1:3" s="315" customFormat="1" ht="15.75" customHeight="1" x14ac:dyDescent="0.2">
      <c r="A140" s="342"/>
      <c r="B140" s="345"/>
      <c r="C140" s="345"/>
    </row>
    <row r="141" spans="1:3" s="315" customFormat="1" ht="15.75" customHeight="1" x14ac:dyDescent="0.2">
      <c r="A141" s="342"/>
      <c r="B141" s="345"/>
      <c r="C141" s="345"/>
    </row>
    <row r="142" spans="1:3" s="315" customFormat="1" ht="15.75" customHeight="1" x14ac:dyDescent="0.2">
      <c r="A142" s="342"/>
      <c r="B142" s="345"/>
      <c r="C142" s="345"/>
    </row>
    <row r="143" spans="1:3" s="315" customFormat="1" ht="15.75" customHeight="1" x14ac:dyDescent="0.2">
      <c r="A143" s="342"/>
      <c r="B143" s="345"/>
      <c r="C143" s="345"/>
    </row>
    <row r="144" spans="1:3" s="315" customFormat="1" ht="15.75" customHeight="1" x14ac:dyDescent="0.2">
      <c r="A144" s="342"/>
      <c r="B144" s="345"/>
      <c r="C144" s="345"/>
    </row>
    <row r="145" spans="1:57" s="315" customFormat="1" ht="15.75" customHeight="1" x14ac:dyDescent="0.2">
      <c r="A145" s="342"/>
      <c r="B145" s="345"/>
      <c r="C145" s="345"/>
    </row>
    <row r="146" spans="1:57" ht="15.75" customHeight="1" x14ac:dyDescent="0.2">
      <c r="A146" s="342"/>
      <c r="B146" s="345"/>
      <c r="C146" s="345"/>
      <c r="D146" s="315"/>
      <c r="E146" s="315"/>
      <c r="F146" s="315"/>
      <c r="G146" s="315"/>
      <c r="H146" s="315"/>
      <c r="I146" s="315"/>
      <c r="J146" s="315"/>
      <c r="K146" s="315"/>
      <c r="L146" s="315"/>
      <c r="M146" s="315"/>
      <c r="N146" s="315"/>
      <c r="O146" s="315"/>
      <c r="P146" s="315"/>
      <c r="Q146" s="315"/>
      <c r="R146" s="315"/>
      <c r="S146" s="315"/>
      <c r="T146" s="315"/>
      <c r="U146" s="315"/>
      <c r="V146" s="315"/>
      <c r="W146" s="315"/>
      <c r="X146" s="315"/>
      <c r="Y146" s="315"/>
      <c r="Z146" s="315"/>
      <c r="AA146" s="315"/>
      <c r="AB146" s="315"/>
      <c r="AC146" s="315"/>
      <c r="AD146" s="315"/>
      <c r="AE146" s="315"/>
      <c r="AF146" s="315"/>
      <c r="AG146" s="315"/>
      <c r="AH146" s="315"/>
      <c r="AI146" s="315"/>
      <c r="AJ146" s="315"/>
      <c r="AK146" s="315"/>
      <c r="AL146" s="315"/>
      <c r="AM146" s="315"/>
      <c r="AN146" s="315"/>
      <c r="AO146" s="315"/>
      <c r="AP146" s="315"/>
      <c r="AQ146" s="315"/>
      <c r="AR146" s="315"/>
      <c r="AS146" s="315"/>
      <c r="AT146" s="315"/>
      <c r="AU146" s="315"/>
      <c r="AV146" s="315"/>
      <c r="AW146" s="315"/>
      <c r="AX146" s="315"/>
      <c r="AY146" s="315"/>
      <c r="AZ146" s="315"/>
      <c r="BA146" s="315"/>
      <c r="BB146" s="315"/>
      <c r="BC146" s="315"/>
      <c r="BD146" s="315"/>
      <c r="BE146" s="315"/>
    </row>
    <row r="147" spans="1:57" ht="15.75" customHeight="1" x14ac:dyDescent="0.2">
      <c r="A147" s="342"/>
      <c r="B147" s="345"/>
      <c r="C147" s="345"/>
      <c r="D147" s="315"/>
      <c r="E147" s="315"/>
      <c r="F147" s="315"/>
      <c r="G147" s="315"/>
      <c r="H147" s="315"/>
      <c r="I147" s="315"/>
      <c r="J147" s="315"/>
      <c r="K147" s="315"/>
      <c r="L147" s="315"/>
      <c r="M147" s="315"/>
      <c r="N147" s="315"/>
      <c r="O147" s="315"/>
      <c r="P147" s="315"/>
      <c r="Q147" s="315"/>
      <c r="R147" s="315"/>
      <c r="S147" s="315"/>
      <c r="T147" s="315"/>
      <c r="U147" s="315"/>
      <c r="V147" s="315"/>
      <c r="W147" s="315"/>
      <c r="X147" s="315"/>
      <c r="Y147" s="315"/>
      <c r="Z147" s="315"/>
      <c r="AA147" s="315"/>
      <c r="AB147" s="315"/>
      <c r="AC147" s="315"/>
      <c r="AD147" s="315"/>
      <c r="AE147" s="315"/>
      <c r="AF147" s="315"/>
      <c r="AG147" s="315"/>
      <c r="AH147" s="315"/>
      <c r="AI147" s="315"/>
      <c r="AJ147" s="315"/>
      <c r="AK147" s="315"/>
      <c r="AL147" s="315"/>
      <c r="AM147" s="315"/>
      <c r="AN147" s="315"/>
      <c r="AO147" s="315"/>
      <c r="AP147" s="315"/>
      <c r="AQ147" s="315"/>
      <c r="AR147" s="315"/>
      <c r="AS147" s="315"/>
      <c r="AT147" s="315"/>
      <c r="AU147" s="315"/>
      <c r="AV147" s="315"/>
      <c r="AW147" s="315"/>
      <c r="AX147" s="315"/>
      <c r="AY147" s="315"/>
      <c r="AZ147" s="315"/>
      <c r="BA147" s="315"/>
      <c r="BB147" s="315"/>
      <c r="BC147" s="315"/>
      <c r="BD147" s="315"/>
      <c r="BE147" s="315"/>
    </row>
    <row r="148" spans="1:57" ht="15.75" customHeight="1" x14ac:dyDescent="0.2">
      <c r="A148" s="346"/>
      <c r="B148" s="347"/>
      <c r="C148" s="347"/>
    </row>
    <row r="149" spans="1:57" ht="15.75" customHeight="1" x14ac:dyDescent="0.2">
      <c r="A149" s="346"/>
      <c r="B149" s="347"/>
      <c r="C149" s="347"/>
    </row>
    <row r="150" spans="1:57" ht="15.75" customHeight="1" x14ac:dyDescent="0.2">
      <c r="A150" s="346"/>
      <c r="B150" s="347"/>
      <c r="C150" s="347"/>
    </row>
    <row r="151" spans="1:57" ht="15.75" customHeight="1" x14ac:dyDescent="0.2">
      <c r="A151" s="346"/>
      <c r="B151" s="347"/>
      <c r="C151" s="347"/>
    </row>
    <row r="152" spans="1:57" ht="15.75" customHeight="1" x14ac:dyDescent="0.2">
      <c r="A152" s="346"/>
      <c r="B152" s="347"/>
      <c r="C152" s="347"/>
    </row>
    <row r="153" spans="1:57" ht="15.75" customHeight="1" x14ac:dyDescent="0.2">
      <c r="A153" s="346"/>
      <c r="B153" s="347"/>
      <c r="C153" s="347"/>
    </row>
    <row r="154" spans="1:57" ht="15.75" customHeight="1" x14ac:dyDescent="0.2">
      <c r="A154" s="346"/>
      <c r="B154" s="347"/>
      <c r="C154" s="347"/>
    </row>
    <row r="155" spans="1:57" ht="15.75" customHeight="1" x14ac:dyDescent="0.2">
      <c r="A155" s="346"/>
      <c r="B155" s="347"/>
      <c r="C155" s="347"/>
    </row>
    <row r="156" spans="1:57" ht="15.75" customHeight="1" x14ac:dyDescent="0.2">
      <c r="A156" s="346"/>
      <c r="B156" s="347"/>
      <c r="C156" s="347"/>
    </row>
    <row r="157" spans="1:57" ht="15.75" customHeight="1" x14ac:dyDescent="0.2">
      <c r="A157" s="346"/>
      <c r="B157" s="347"/>
      <c r="C157" s="347"/>
    </row>
    <row r="158" spans="1:57" ht="15.75" customHeight="1" x14ac:dyDescent="0.2">
      <c r="A158" s="346"/>
      <c r="B158" s="347"/>
      <c r="C158" s="347"/>
    </row>
    <row r="159" spans="1:57" ht="15.75" customHeight="1" x14ac:dyDescent="0.2">
      <c r="A159" s="346"/>
      <c r="B159" s="347"/>
      <c r="C159" s="347"/>
    </row>
    <row r="160" spans="1:57" ht="15.75" customHeight="1" x14ac:dyDescent="0.2">
      <c r="A160" s="346"/>
      <c r="B160" s="347"/>
      <c r="C160" s="347"/>
    </row>
    <row r="161" spans="1:3" ht="15.75" customHeight="1" x14ac:dyDescent="0.2">
      <c r="A161" s="346"/>
      <c r="B161" s="347"/>
      <c r="C161" s="347"/>
    </row>
    <row r="162" spans="1:3" ht="15.75" customHeight="1" x14ac:dyDescent="0.2">
      <c r="A162" s="346"/>
      <c r="B162" s="347"/>
      <c r="C162" s="347"/>
    </row>
    <row r="163" spans="1:3" ht="15.75" customHeight="1" x14ac:dyDescent="0.2">
      <c r="A163" s="346"/>
      <c r="B163" s="347"/>
      <c r="C163" s="347"/>
    </row>
    <row r="164" spans="1:3" ht="15.75" customHeight="1" x14ac:dyDescent="0.2">
      <c r="A164" s="346"/>
      <c r="B164" s="347"/>
      <c r="C164" s="347"/>
    </row>
    <row r="165" spans="1:3" ht="15.75" customHeight="1" x14ac:dyDescent="0.2">
      <c r="A165" s="346"/>
      <c r="B165" s="347"/>
      <c r="C165" s="347"/>
    </row>
    <row r="166" spans="1:3" ht="15.75" customHeight="1" x14ac:dyDescent="0.2">
      <c r="A166" s="346"/>
      <c r="B166" s="347"/>
      <c r="C166" s="347"/>
    </row>
    <row r="167" spans="1:3" ht="15.75" customHeight="1" x14ac:dyDescent="0.2">
      <c r="A167" s="346"/>
      <c r="B167" s="347"/>
      <c r="C167" s="347"/>
    </row>
    <row r="168" spans="1:3" ht="15.75" customHeight="1" x14ac:dyDescent="0.2">
      <c r="A168" s="346"/>
      <c r="B168" s="347"/>
      <c r="C168" s="347"/>
    </row>
    <row r="169" spans="1:3" ht="15.75" customHeight="1" x14ac:dyDescent="0.2">
      <c r="A169" s="346"/>
      <c r="B169" s="347"/>
      <c r="C169" s="347"/>
    </row>
    <row r="170" spans="1:3" ht="15.75" customHeight="1" x14ac:dyDescent="0.2">
      <c r="A170" s="346"/>
      <c r="B170" s="347"/>
      <c r="C170" s="347"/>
    </row>
    <row r="171" spans="1:3" ht="15.75" customHeight="1" x14ac:dyDescent="0.2">
      <c r="A171" s="346"/>
      <c r="B171" s="347"/>
      <c r="C171" s="347"/>
    </row>
    <row r="172" spans="1:3" ht="15.75" customHeight="1" x14ac:dyDescent="0.2">
      <c r="A172" s="346"/>
      <c r="B172" s="347"/>
      <c r="C172" s="347"/>
    </row>
    <row r="173" spans="1:3" ht="15.75" customHeight="1" x14ac:dyDescent="0.2">
      <c r="A173" s="346"/>
      <c r="B173" s="347"/>
      <c r="C173" s="347"/>
    </row>
    <row r="174" spans="1:3" ht="15.75" customHeight="1" x14ac:dyDescent="0.2">
      <c r="A174" s="346"/>
      <c r="B174" s="347"/>
      <c r="C174" s="347"/>
    </row>
    <row r="175" spans="1:3" ht="15.75" customHeight="1" x14ac:dyDescent="0.2">
      <c r="A175" s="346"/>
      <c r="B175" s="347"/>
      <c r="C175" s="347"/>
    </row>
    <row r="176" spans="1:3" ht="15.75" customHeight="1" x14ac:dyDescent="0.2">
      <c r="A176" s="346"/>
      <c r="B176" s="347"/>
      <c r="C176" s="347"/>
    </row>
    <row r="177" spans="1:3" ht="15.75" customHeight="1" x14ac:dyDescent="0.2">
      <c r="A177" s="346"/>
      <c r="B177" s="347"/>
      <c r="C177" s="347"/>
    </row>
    <row r="178" spans="1:3" ht="15.75" customHeight="1" x14ac:dyDescent="0.2">
      <c r="A178" s="346"/>
      <c r="B178" s="347"/>
      <c r="C178" s="347"/>
    </row>
    <row r="179" spans="1:3" ht="15.75" customHeight="1" x14ac:dyDescent="0.2">
      <c r="A179" s="346"/>
      <c r="B179" s="347"/>
      <c r="C179" s="347"/>
    </row>
    <row r="180" spans="1:3" x14ac:dyDescent="0.2">
      <c r="A180" s="346"/>
      <c r="B180" s="347"/>
      <c r="C180" s="347"/>
    </row>
    <row r="181" spans="1:3" x14ac:dyDescent="0.2">
      <c r="A181" s="346"/>
      <c r="B181" s="347"/>
      <c r="C181" s="347"/>
    </row>
    <row r="182" spans="1:3" x14ac:dyDescent="0.2">
      <c r="A182" s="346"/>
      <c r="B182" s="347"/>
      <c r="C182" s="347"/>
    </row>
    <row r="183" spans="1:3" x14ac:dyDescent="0.2">
      <c r="A183" s="346"/>
      <c r="B183" s="347"/>
      <c r="C183" s="347"/>
    </row>
    <row r="184" spans="1:3" x14ac:dyDescent="0.2">
      <c r="A184" s="346"/>
      <c r="B184" s="347"/>
      <c r="C184" s="347"/>
    </row>
    <row r="185" spans="1:3" x14ac:dyDescent="0.2">
      <c r="A185" s="346"/>
      <c r="B185" s="347"/>
      <c r="C185" s="347"/>
    </row>
    <row r="186" spans="1:3" x14ac:dyDescent="0.2">
      <c r="A186" s="346"/>
      <c r="B186" s="347"/>
      <c r="C186" s="347"/>
    </row>
    <row r="187" spans="1:3" x14ac:dyDescent="0.2">
      <c r="A187" s="346"/>
      <c r="B187" s="347"/>
      <c r="C187" s="347"/>
    </row>
    <row r="188" spans="1:3" x14ac:dyDescent="0.2">
      <c r="A188" s="346"/>
      <c r="B188" s="347"/>
      <c r="C188" s="347"/>
    </row>
    <row r="189" spans="1:3" x14ac:dyDescent="0.2">
      <c r="A189" s="346"/>
      <c r="B189" s="347"/>
      <c r="C189" s="347"/>
    </row>
    <row r="190" spans="1:3" x14ac:dyDescent="0.2">
      <c r="A190" s="346"/>
      <c r="B190" s="347"/>
      <c r="C190" s="347"/>
    </row>
    <row r="191" spans="1:3" x14ac:dyDescent="0.2">
      <c r="A191" s="346"/>
      <c r="B191" s="347"/>
      <c r="C191" s="347"/>
    </row>
    <row r="192" spans="1:3" x14ac:dyDescent="0.2">
      <c r="A192" s="346"/>
      <c r="B192" s="347"/>
      <c r="C192" s="347"/>
    </row>
    <row r="193" spans="1:3" x14ac:dyDescent="0.2">
      <c r="A193" s="346"/>
      <c r="B193" s="347"/>
      <c r="C193" s="347"/>
    </row>
    <row r="194" spans="1:3" x14ac:dyDescent="0.2">
      <c r="A194" s="346"/>
      <c r="B194" s="347"/>
      <c r="C194" s="347"/>
    </row>
    <row r="195" spans="1:3" x14ac:dyDescent="0.2">
      <c r="A195" s="346"/>
      <c r="B195" s="347"/>
      <c r="C195" s="347"/>
    </row>
    <row r="196" spans="1:3" x14ac:dyDescent="0.2">
      <c r="A196" s="346"/>
      <c r="B196" s="347"/>
      <c r="C196" s="347"/>
    </row>
    <row r="197" spans="1:3" x14ac:dyDescent="0.2">
      <c r="A197" s="346"/>
      <c r="B197" s="347"/>
      <c r="C197" s="347"/>
    </row>
    <row r="198" spans="1:3" x14ac:dyDescent="0.2">
      <c r="A198" s="346"/>
      <c r="B198" s="347"/>
      <c r="C198" s="347"/>
    </row>
    <row r="199" spans="1:3" x14ac:dyDescent="0.2">
      <c r="A199" s="346"/>
      <c r="B199" s="347"/>
      <c r="C199" s="347"/>
    </row>
    <row r="200" spans="1:3" x14ac:dyDescent="0.2">
      <c r="A200" s="346"/>
      <c r="B200" s="347"/>
      <c r="C200" s="347"/>
    </row>
    <row r="201" spans="1:3" x14ac:dyDescent="0.2">
      <c r="A201" s="346"/>
      <c r="B201" s="347"/>
      <c r="C201" s="347"/>
    </row>
    <row r="202" spans="1:3" x14ac:dyDescent="0.2">
      <c r="A202" s="346"/>
      <c r="B202" s="347"/>
      <c r="C202" s="347"/>
    </row>
    <row r="203" spans="1:3" x14ac:dyDescent="0.2">
      <c r="A203" s="346"/>
      <c r="B203" s="347"/>
      <c r="C203" s="347"/>
    </row>
    <row r="204" spans="1:3" x14ac:dyDescent="0.2">
      <c r="A204" s="346"/>
      <c r="B204" s="347"/>
      <c r="C204" s="347"/>
    </row>
    <row r="205" spans="1:3" x14ac:dyDescent="0.2">
      <c r="A205" s="346"/>
      <c r="B205" s="347"/>
      <c r="C205" s="347"/>
    </row>
    <row r="206" spans="1:3" x14ac:dyDescent="0.2">
      <c r="A206" s="346"/>
      <c r="B206" s="347"/>
      <c r="C206" s="347"/>
    </row>
    <row r="207" spans="1:3" x14ac:dyDescent="0.2">
      <c r="A207" s="346"/>
      <c r="B207" s="347"/>
      <c r="C207" s="347"/>
    </row>
    <row r="208" spans="1:3" x14ac:dyDescent="0.2">
      <c r="A208" s="346"/>
      <c r="B208" s="347"/>
      <c r="C208" s="347"/>
    </row>
    <row r="209" spans="1:3" x14ac:dyDescent="0.2">
      <c r="A209" s="346"/>
      <c r="B209" s="347"/>
      <c r="C209" s="347"/>
    </row>
    <row r="210" spans="1:3" x14ac:dyDescent="0.2">
      <c r="A210" s="346"/>
      <c r="B210" s="347"/>
      <c r="C210" s="347"/>
    </row>
    <row r="211" spans="1:3" x14ac:dyDescent="0.2">
      <c r="A211" s="346"/>
      <c r="B211" s="347"/>
      <c r="C211" s="347"/>
    </row>
    <row r="212" spans="1:3" x14ac:dyDescent="0.2">
      <c r="A212" s="346"/>
      <c r="B212" s="347"/>
      <c r="C212" s="347"/>
    </row>
    <row r="213" spans="1:3" x14ac:dyDescent="0.2">
      <c r="A213" s="346"/>
      <c r="B213" s="347"/>
      <c r="C213" s="347"/>
    </row>
    <row r="214" spans="1:3" x14ac:dyDescent="0.2">
      <c r="A214" s="346"/>
      <c r="B214" s="347"/>
      <c r="C214" s="347"/>
    </row>
    <row r="215" spans="1:3" x14ac:dyDescent="0.2">
      <c r="A215" s="346"/>
      <c r="B215" s="347"/>
      <c r="C215" s="347"/>
    </row>
    <row r="216" spans="1:3" x14ac:dyDescent="0.2">
      <c r="A216" s="346"/>
      <c r="B216" s="347"/>
      <c r="C216" s="347"/>
    </row>
    <row r="217" spans="1:3" x14ac:dyDescent="0.2">
      <c r="A217" s="346"/>
      <c r="B217" s="347"/>
      <c r="C217" s="347"/>
    </row>
    <row r="218" spans="1:3" x14ac:dyDescent="0.2">
      <c r="A218" s="346"/>
      <c r="B218" s="347"/>
      <c r="C218" s="347"/>
    </row>
    <row r="219" spans="1:3" x14ac:dyDescent="0.2">
      <c r="A219" s="346"/>
      <c r="B219" s="347"/>
      <c r="C219" s="347"/>
    </row>
    <row r="220" spans="1:3" x14ac:dyDescent="0.2">
      <c r="A220" s="346"/>
      <c r="B220" s="347"/>
      <c r="C220" s="347"/>
    </row>
    <row r="221" spans="1:3" x14ac:dyDescent="0.2">
      <c r="A221" s="346"/>
      <c r="B221" s="347"/>
      <c r="C221" s="347"/>
    </row>
    <row r="222" spans="1:3" x14ac:dyDescent="0.2">
      <c r="A222" s="346"/>
      <c r="B222" s="347"/>
      <c r="C222" s="347"/>
    </row>
    <row r="223" spans="1:3" x14ac:dyDescent="0.2">
      <c r="A223" s="346"/>
      <c r="B223" s="347"/>
      <c r="C223" s="347"/>
    </row>
    <row r="224" spans="1:3" x14ac:dyDescent="0.2">
      <c r="A224" s="346"/>
      <c r="B224" s="347"/>
      <c r="C224" s="347"/>
    </row>
    <row r="225" spans="1:3" x14ac:dyDescent="0.2">
      <c r="A225" s="346"/>
      <c r="B225" s="347"/>
      <c r="C225" s="347"/>
    </row>
    <row r="226" spans="1:3" x14ac:dyDescent="0.2">
      <c r="A226" s="346"/>
      <c r="B226" s="347"/>
      <c r="C226" s="347"/>
    </row>
    <row r="227" spans="1:3" x14ac:dyDescent="0.2">
      <c r="A227" s="346"/>
      <c r="B227" s="347"/>
      <c r="C227" s="347"/>
    </row>
    <row r="228" spans="1:3" x14ac:dyDescent="0.2">
      <c r="A228" s="346"/>
      <c r="B228" s="347"/>
      <c r="C228" s="347"/>
    </row>
    <row r="229" spans="1:3" x14ac:dyDescent="0.2">
      <c r="A229" s="346"/>
      <c r="B229" s="347"/>
      <c r="C229" s="347"/>
    </row>
    <row r="230" spans="1:3" x14ac:dyDescent="0.2">
      <c r="A230" s="346"/>
      <c r="B230" s="347"/>
      <c r="C230" s="347"/>
    </row>
    <row r="231" spans="1:3" x14ac:dyDescent="0.2">
      <c r="A231" s="346"/>
      <c r="B231" s="347"/>
      <c r="C231" s="347"/>
    </row>
    <row r="232" spans="1:3" x14ac:dyDescent="0.2">
      <c r="A232" s="346"/>
      <c r="B232" s="347"/>
      <c r="C232" s="347"/>
    </row>
    <row r="233" spans="1:3" x14ac:dyDescent="0.2">
      <c r="A233" s="346"/>
      <c r="B233" s="347"/>
      <c r="C233" s="347"/>
    </row>
    <row r="234" spans="1:3" x14ac:dyDescent="0.2">
      <c r="A234" s="346"/>
      <c r="B234" s="347"/>
      <c r="C234" s="347"/>
    </row>
    <row r="235" spans="1:3" x14ac:dyDescent="0.2">
      <c r="A235" s="346"/>
      <c r="B235" s="347"/>
      <c r="C235" s="347"/>
    </row>
    <row r="236" spans="1:3" x14ac:dyDescent="0.2">
      <c r="A236" s="346"/>
      <c r="B236" s="347"/>
      <c r="C236" s="347"/>
    </row>
    <row r="237" spans="1:3" x14ac:dyDescent="0.2">
      <c r="A237" s="346"/>
      <c r="B237" s="347"/>
      <c r="C237" s="347"/>
    </row>
    <row r="238" spans="1:3" x14ac:dyDescent="0.2">
      <c r="A238" s="346"/>
      <c r="B238" s="347"/>
      <c r="C238" s="347"/>
    </row>
    <row r="239" spans="1:3" x14ac:dyDescent="0.2">
      <c r="A239" s="346"/>
      <c r="B239" s="347"/>
      <c r="C239" s="347"/>
    </row>
    <row r="240" spans="1:3" x14ac:dyDescent="0.2">
      <c r="A240" s="346"/>
      <c r="B240" s="347"/>
      <c r="C240" s="347"/>
    </row>
    <row r="241" spans="1:3" x14ac:dyDescent="0.2">
      <c r="A241" s="346"/>
      <c r="B241" s="347"/>
      <c r="C241" s="347"/>
    </row>
    <row r="242" spans="1:3" x14ac:dyDescent="0.2">
      <c r="A242" s="346"/>
      <c r="B242" s="347"/>
      <c r="C242" s="347"/>
    </row>
    <row r="243" spans="1:3" x14ac:dyDescent="0.2">
      <c r="A243" s="346"/>
      <c r="B243" s="347"/>
      <c r="C243" s="347"/>
    </row>
    <row r="244" spans="1:3" x14ac:dyDescent="0.2">
      <c r="A244" s="346"/>
      <c r="B244" s="347"/>
      <c r="C244" s="347"/>
    </row>
  </sheetData>
  <sheetProtection selectLockedCells="1"/>
  <protectedRanges>
    <protectedRange sqref="C61" name="Tartomány4"/>
    <protectedRange sqref="C73:C74" name="Tartomány4_1"/>
    <protectedRange sqref="C32" name="Tartomány1_2_1_3"/>
    <protectedRange sqref="C33:C46" name="Tartomány1_2_1_4_1_2"/>
    <protectedRange sqref="C15" name="Tartomány1_2_1_4_1"/>
    <protectedRange sqref="C16:C21" name="Tartomány1_2_1_2_1_1"/>
    <protectedRange sqref="C23" name="Tartomány1_2_1_1_2_1"/>
    <protectedRange sqref="C30:C31" name="Tartomány1_2_1_1"/>
    <protectedRange sqref="C51" name="Tartomány1_2_1_2_1_3"/>
    <protectedRange sqref="C14" name="Tartomány1_2_1_2_2"/>
  </protectedRanges>
  <mergeCells count="65">
    <mergeCell ref="BG6:BG9"/>
    <mergeCell ref="A6:A9"/>
    <mergeCell ref="B6:B9"/>
    <mergeCell ref="C6:C9"/>
    <mergeCell ref="D6:AA6"/>
    <mergeCell ref="L8:M8"/>
    <mergeCell ref="R8:S8"/>
    <mergeCell ref="T8:T9"/>
    <mergeCell ref="U8:U9"/>
    <mergeCell ref="D8:E8"/>
    <mergeCell ref="F8:G8"/>
    <mergeCell ref="H8:H9"/>
    <mergeCell ref="I8:I9"/>
    <mergeCell ref="J8:K8"/>
    <mergeCell ref="AZ6:BE7"/>
    <mergeCell ref="J7:O7"/>
    <mergeCell ref="A61:AA61"/>
    <mergeCell ref="BF6:BF9"/>
    <mergeCell ref="A60:AA60"/>
    <mergeCell ref="AD8:AE8"/>
    <mergeCell ref="AF8:AF9"/>
    <mergeCell ref="AG8:AG9"/>
    <mergeCell ref="V8:W8"/>
    <mergeCell ref="X8:Y8"/>
    <mergeCell ref="Z8:Z9"/>
    <mergeCell ref="AA8:AA9"/>
    <mergeCell ref="N8:N9"/>
    <mergeCell ref="O8:O9"/>
    <mergeCell ref="D49:AA49"/>
    <mergeCell ref="D55:AA55"/>
    <mergeCell ref="BB8:BC8"/>
    <mergeCell ref="BD8:BD9"/>
    <mergeCell ref="AZ49:BE49"/>
    <mergeCell ref="AZ55:BE55"/>
    <mergeCell ref="AX8:AX9"/>
    <mergeCell ref="AY8:AY9"/>
    <mergeCell ref="AB49:AY49"/>
    <mergeCell ref="AB55:AY55"/>
    <mergeCell ref="AJ8:AK8"/>
    <mergeCell ref="AL8:AL9"/>
    <mergeCell ref="AM8:AM9"/>
    <mergeCell ref="AZ8:BA8"/>
    <mergeCell ref="AB8:AC8"/>
    <mergeCell ref="A2:BE2"/>
    <mergeCell ref="A4:BE4"/>
    <mergeCell ref="A5:BE5"/>
    <mergeCell ref="A3:BE3"/>
    <mergeCell ref="P7:U7"/>
    <mergeCell ref="V7:AA7"/>
    <mergeCell ref="A1:BE1"/>
    <mergeCell ref="AN8:AO8"/>
    <mergeCell ref="AP8:AQ8"/>
    <mergeCell ref="AR8:AR9"/>
    <mergeCell ref="AS8:AS9"/>
    <mergeCell ref="AT8:AU8"/>
    <mergeCell ref="AV8:AW8"/>
    <mergeCell ref="AB6:AY6"/>
    <mergeCell ref="AB7:AG7"/>
    <mergeCell ref="AH7:AM7"/>
    <mergeCell ref="AN7:AS7"/>
    <mergeCell ref="AT7:AY7"/>
    <mergeCell ref="BE8:BE9"/>
    <mergeCell ref="P8:Q8"/>
    <mergeCell ref="AH8:AI8"/>
    <mergeCell ref="D7:I7"/>
  </mergeCells>
  <pageMargins left="0.19685039370078741" right="0.19685039370078741" top="0.19685039370078741" bottom="0.19685039370078741" header="0.11811023622047245" footer="0.11811023622047245"/>
  <pageSetup paperSize="8" scale="50" fitToHeight="0" orientation="landscape" r:id="rId1"/>
  <headerFooter alignWithMargins="0"/>
  <ignoredErrors>
    <ignoredError sqref="E53 G53 K53 M53 Q53:AW53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BG251"/>
  <sheetViews>
    <sheetView showWhiteSpace="0" view="pageLayout" topLeftCell="A12" zoomScale="80" zoomScaleNormal="91" zoomScaleSheetLayoutView="84" zoomScalePageLayoutView="80" workbookViewId="0">
      <selection activeCell="A43" sqref="A43:XFD43"/>
    </sheetView>
  </sheetViews>
  <sheetFormatPr defaultColWidth="10.6640625" defaultRowHeight="15" x14ac:dyDescent="0.2"/>
  <cols>
    <col min="1" max="1" width="17.1640625" style="348" customWidth="1"/>
    <col min="2" max="2" width="7.1640625" style="70" customWidth="1"/>
    <col min="3" max="3" width="62.33203125" style="70" customWidth="1"/>
    <col min="4" max="4" width="5.5" style="70" customWidth="1"/>
    <col min="5" max="5" width="6.83203125" style="70" customWidth="1"/>
    <col min="6" max="6" width="5.5" style="70" customWidth="1"/>
    <col min="7" max="7" width="6.83203125" style="70" customWidth="1"/>
    <col min="8" max="8" width="5.5" style="70" customWidth="1"/>
    <col min="9" max="9" width="5.6640625" style="70" bestFit="1" customWidth="1"/>
    <col min="10" max="10" width="5.5" style="70" customWidth="1"/>
    <col min="11" max="11" width="6.83203125" style="70" customWidth="1"/>
    <col min="12" max="12" width="5.5" style="70" customWidth="1"/>
    <col min="13" max="13" width="6.83203125" style="70" customWidth="1"/>
    <col min="14" max="14" width="5.5" style="70" customWidth="1"/>
    <col min="15" max="15" width="5.6640625" style="70" bestFit="1" customWidth="1"/>
    <col min="16" max="16" width="5.5" style="70" bestFit="1" customWidth="1"/>
    <col min="17" max="17" width="6.83203125" style="70" customWidth="1"/>
    <col min="18" max="18" width="5.5" style="70" bestFit="1" customWidth="1"/>
    <col min="19" max="19" width="6.83203125" style="70" customWidth="1"/>
    <col min="20" max="20" width="5.5" style="70" customWidth="1"/>
    <col min="21" max="21" width="5.6640625" style="70" bestFit="1" customWidth="1"/>
    <col min="22" max="22" width="5.5" style="70" bestFit="1" customWidth="1"/>
    <col min="23" max="23" width="6.83203125" style="70" customWidth="1"/>
    <col min="24" max="24" width="5.5" style="70" bestFit="1" customWidth="1"/>
    <col min="25" max="25" width="6.83203125" style="70" customWidth="1"/>
    <col min="26" max="26" width="5.5" style="70" customWidth="1"/>
    <col min="27" max="27" width="5.6640625" style="70" bestFit="1" customWidth="1"/>
    <col min="28" max="28" width="5.5" style="70" customWidth="1"/>
    <col min="29" max="29" width="6.83203125" style="70" customWidth="1"/>
    <col min="30" max="30" width="5.5" style="70" customWidth="1"/>
    <col min="31" max="31" width="6.83203125" style="70" customWidth="1"/>
    <col min="32" max="32" width="5.5" style="70" customWidth="1"/>
    <col min="33" max="33" width="5.6640625" style="70" bestFit="1" customWidth="1"/>
    <col min="34" max="34" width="5.5" style="70" customWidth="1"/>
    <col min="35" max="35" width="6.83203125" style="70" customWidth="1"/>
    <col min="36" max="36" width="5.5" style="70" customWidth="1"/>
    <col min="37" max="37" width="6.83203125" style="70" customWidth="1"/>
    <col min="38" max="38" width="5.5" style="70" customWidth="1"/>
    <col min="39" max="39" width="5.6640625" style="70" bestFit="1" customWidth="1"/>
    <col min="40" max="40" width="5.5" style="70" bestFit="1" customWidth="1"/>
    <col min="41" max="41" width="6.83203125" style="70" customWidth="1"/>
    <col min="42" max="42" width="5.5" style="70" bestFit="1" customWidth="1"/>
    <col min="43" max="43" width="6.83203125" style="70" customWidth="1"/>
    <col min="44" max="44" width="5.5" style="70" customWidth="1"/>
    <col min="45" max="45" width="5.6640625" style="70" bestFit="1" customWidth="1"/>
    <col min="46" max="46" width="5.5" style="70" bestFit="1" customWidth="1"/>
    <col min="47" max="47" width="6.83203125" style="70" customWidth="1"/>
    <col min="48" max="48" width="5.5" style="70" bestFit="1" customWidth="1"/>
    <col min="49" max="49" width="6.83203125" style="70" customWidth="1"/>
    <col min="50" max="50" width="5.5" style="70" customWidth="1"/>
    <col min="51" max="51" width="5.6640625" style="70" bestFit="1" customWidth="1"/>
    <col min="52" max="52" width="6.83203125" style="70" bestFit="1" customWidth="1"/>
    <col min="53" max="53" width="8.1640625" style="70" customWidth="1"/>
    <col min="54" max="54" width="6.83203125" style="70" bestFit="1" customWidth="1"/>
    <col min="55" max="55" width="8.1640625" style="70" bestFit="1" customWidth="1"/>
    <col min="56" max="56" width="6.83203125" style="70" bestFit="1" customWidth="1"/>
    <col min="57" max="57" width="9" style="70" customWidth="1"/>
    <col min="58" max="58" width="61.6640625" style="70" customWidth="1"/>
    <col min="59" max="59" width="39" style="70" customWidth="1"/>
    <col min="60" max="16384" width="10.6640625" style="70"/>
  </cols>
  <sheetData>
    <row r="1" spans="1:59" ht="21.95" customHeight="1" x14ac:dyDescent="0.2">
      <c r="A1" s="961" t="s">
        <v>0</v>
      </c>
      <c r="B1" s="961"/>
      <c r="C1" s="961"/>
      <c r="D1" s="961"/>
      <c r="E1" s="961"/>
      <c r="F1" s="961"/>
      <c r="G1" s="961"/>
      <c r="H1" s="961"/>
      <c r="I1" s="961"/>
      <c r="J1" s="961"/>
      <c r="K1" s="961"/>
      <c r="L1" s="961"/>
      <c r="M1" s="961"/>
      <c r="N1" s="961"/>
      <c r="O1" s="961"/>
      <c r="P1" s="961"/>
      <c r="Q1" s="961"/>
      <c r="R1" s="961"/>
      <c r="S1" s="961"/>
      <c r="T1" s="961"/>
      <c r="U1" s="961"/>
      <c r="V1" s="961"/>
      <c r="W1" s="961"/>
      <c r="X1" s="961"/>
      <c r="Y1" s="961"/>
      <c r="Z1" s="961"/>
      <c r="AA1" s="961"/>
      <c r="AB1" s="961"/>
      <c r="AC1" s="961"/>
      <c r="AD1" s="961"/>
      <c r="AE1" s="961"/>
      <c r="AF1" s="961"/>
      <c r="AG1" s="961"/>
      <c r="AH1" s="961"/>
      <c r="AI1" s="961"/>
      <c r="AJ1" s="961"/>
      <c r="AK1" s="961"/>
      <c r="AL1" s="961"/>
      <c r="AM1" s="961"/>
      <c r="AN1" s="961"/>
      <c r="AO1" s="961"/>
      <c r="AP1" s="961"/>
      <c r="AQ1" s="961"/>
      <c r="AR1" s="961"/>
      <c r="AS1" s="961"/>
      <c r="AT1" s="961"/>
      <c r="AU1" s="961"/>
      <c r="AV1" s="961"/>
      <c r="AW1" s="961"/>
      <c r="AX1" s="961"/>
      <c r="AY1" s="961"/>
      <c r="AZ1" s="961"/>
      <c r="BA1" s="961"/>
      <c r="BB1" s="961"/>
      <c r="BC1" s="961"/>
      <c r="BD1" s="961"/>
      <c r="BE1" s="961"/>
    </row>
    <row r="2" spans="1:59" ht="21.95" customHeight="1" x14ac:dyDescent="0.2">
      <c r="A2" s="927" t="s">
        <v>172</v>
      </c>
      <c r="B2" s="927"/>
      <c r="C2" s="927"/>
      <c r="D2" s="927"/>
      <c r="E2" s="927"/>
      <c r="F2" s="927"/>
      <c r="G2" s="927"/>
      <c r="H2" s="927"/>
      <c r="I2" s="927"/>
      <c r="J2" s="927"/>
      <c r="K2" s="927"/>
      <c r="L2" s="927"/>
      <c r="M2" s="927"/>
      <c r="N2" s="927"/>
      <c r="O2" s="927"/>
      <c r="P2" s="927"/>
      <c r="Q2" s="927"/>
      <c r="R2" s="927"/>
      <c r="S2" s="927"/>
      <c r="T2" s="927"/>
      <c r="U2" s="927"/>
      <c r="V2" s="927"/>
      <c r="W2" s="927"/>
      <c r="X2" s="927"/>
      <c r="Y2" s="927"/>
      <c r="Z2" s="927"/>
      <c r="AA2" s="927"/>
      <c r="AB2" s="927"/>
      <c r="AC2" s="927"/>
      <c r="AD2" s="927"/>
      <c r="AE2" s="927"/>
      <c r="AF2" s="927"/>
      <c r="AG2" s="927"/>
      <c r="AH2" s="927"/>
      <c r="AI2" s="927"/>
      <c r="AJ2" s="927"/>
      <c r="AK2" s="927"/>
      <c r="AL2" s="927"/>
      <c r="AM2" s="927"/>
      <c r="AN2" s="927"/>
      <c r="AO2" s="927"/>
      <c r="AP2" s="927"/>
      <c r="AQ2" s="927"/>
      <c r="AR2" s="927"/>
      <c r="AS2" s="927"/>
      <c r="AT2" s="927"/>
      <c r="AU2" s="927"/>
      <c r="AV2" s="927"/>
      <c r="AW2" s="927"/>
      <c r="AX2" s="927"/>
      <c r="AY2" s="927"/>
      <c r="AZ2" s="927"/>
      <c r="BA2" s="927"/>
      <c r="BB2" s="927"/>
      <c r="BC2" s="927"/>
      <c r="BD2" s="927"/>
      <c r="BE2" s="927"/>
    </row>
    <row r="3" spans="1:59" ht="23.25" x14ac:dyDescent="0.2">
      <c r="A3" s="962" t="s">
        <v>347</v>
      </c>
      <c r="B3" s="962"/>
      <c r="C3" s="962"/>
      <c r="D3" s="962"/>
      <c r="E3" s="962"/>
      <c r="F3" s="962"/>
      <c r="G3" s="962"/>
      <c r="H3" s="962"/>
      <c r="I3" s="962"/>
      <c r="J3" s="962"/>
      <c r="K3" s="962"/>
      <c r="L3" s="962"/>
      <c r="M3" s="962"/>
      <c r="N3" s="962"/>
      <c r="O3" s="962"/>
      <c r="P3" s="962"/>
      <c r="Q3" s="962"/>
      <c r="R3" s="962"/>
      <c r="S3" s="962"/>
      <c r="T3" s="962"/>
      <c r="U3" s="962"/>
      <c r="V3" s="962"/>
      <c r="W3" s="962"/>
      <c r="X3" s="962"/>
      <c r="Y3" s="962"/>
      <c r="Z3" s="962"/>
      <c r="AA3" s="962"/>
      <c r="AB3" s="962"/>
      <c r="AC3" s="962"/>
      <c r="AD3" s="962"/>
      <c r="AE3" s="962"/>
      <c r="AF3" s="962"/>
      <c r="AG3" s="962"/>
      <c r="AH3" s="962"/>
      <c r="AI3" s="962"/>
      <c r="AJ3" s="962"/>
      <c r="AK3" s="962"/>
      <c r="AL3" s="962"/>
      <c r="AM3" s="962"/>
      <c r="AN3" s="962"/>
      <c r="AO3" s="962"/>
      <c r="AP3" s="962"/>
      <c r="AQ3" s="962"/>
      <c r="AR3" s="962"/>
      <c r="AS3" s="962"/>
      <c r="AT3" s="962"/>
      <c r="AU3" s="962"/>
      <c r="AV3" s="962"/>
      <c r="AW3" s="962"/>
      <c r="AX3" s="962"/>
      <c r="AY3" s="962"/>
      <c r="AZ3" s="962"/>
      <c r="BA3" s="962"/>
      <c r="BB3" s="962"/>
      <c r="BC3" s="962"/>
      <c r="BD3" s="962"/>
      <c r="BE3" s="962"/>
    </row>
    <row r="4" spans="1:59" s="190" customFormat="1" ht="23.25" x14ac:dyDescent="0.2">
      <c r="A4" s="927" t="s">
        <v>679</v>
      </c>
      <c r="B4" s="927"/>
      <c r="C4" s="927"/>
      <c r="D4" s="927"/>
      <c r="E4" s="927"/>
      <c r="F4" s="927"/>
      <c r="G4" s="927"/>
      <c r="H4" s="927"/>
      <c r="I4" s="927"/>
      <c r="J4" s="927"/>
      <c r="K4" s="927"/>
      <c r="L4" s="927"/>
      <c r="M4" s="927"/>
      <c r="N4" s="927"/>
      <c r="O4" s="927"/>
      <c r="P4" s="927"/>
      <c r="Q4" s="927"/>
      <c r="R4" s="927"/>
      <c r="S4" s="927"/>
      <c r="T4" s="927"/>
      <c r="U4" s="927"/>
      <c r="V4" s="927"/>
      <c r="W4" s="927"/>
      <c r="X4" s="927"/>
      <c r="Y4" s="927"/>
      <c r="Z4" s="927"/>
      <c r="AA4" s="927"/>
      <c r="AB4" s="927"/>
      <c r="AC4" s="927"/>
      <c r="AD4" s="927"/>
      <c r="AE4" s="927"/>
      <c r="AF4" s="927"/>
      <c r="AG4" s="927"/>
      <c r="AH4" s="927"/>
      <c r="AI4" s="927"/>
      <c r="AJ4" s="927"/>
      <c r="AK4" s="927"/>
      <c r="AL4" s="927"/>
      <c r="AM4" s="927"/>
      <c r="AN4" s="927"/>
      <c r="AO4" s="927"/>
      <c r="AP4" s="927"/>
      <c r="AQ4" s="927"/>
      <c r="AR4" s="927"/>
      <c r="AS4" s="927"/>
      <c r="AT4" s="927"/>
      <c r="AU4" s="927"/>
      <c r="AV4" s="927"/>
      <c r="AW4" s="927"/>
      <c r="AX4" s="927"/>
      <c r="AY4" s="927"/>
      <c r="AZ4" s="927"/>
      <c r="BA4" s="927"/>
      <c r="BB4" s="927"/>
      <c r="BC4" s="927"/>
      <c r="BD4" s="927"/>
      <c r="BE4" s="927"/>
    </row>
    <row r="5" spans="1:59" ht="24" customHeight="1" thickBot="1" x14ac:dyDescent="0.25">
      <c r="A5" s="926" t="s">
        <v>346</v>
      </c>
      <c r="B5" s="926"/>
      <c r="C5" s="926"/>
      <c r="D5" s="926"/>
      <c r="E5" s="926"/>
      <c r="F5" s="926"/>
      <c r="G5" s="926"/>
      <c r="H5" s="926"/>
      <c r="I5" s="926"/>
      <c r="J5" s="926"/>
      <c r="K5" s="926"/>
      <c r="L5" s="926"/>
      <c r="M5" s="926"/>
      <c r="N5" s="926"/>
      <c r="O5" s="926"/>
      <c r="P5" s="926"/>
      <c r="Q5" s="926"/>
      <c r="R5" s="926"/>
      <c r="S5" s="926"/>
      <c r="T5" s="926"/>
      <c r="U5" s="926"/>
      <c r="V5" s="926"/>
      <c r="W5" s="926"/>
      <c r="X5" s="926"/>
      <c r="Y5" s="926"/>
      <c r="Z5" s="926"/>
      <c r="AA5" s="926"/>
      <c r="AB5" s="926"/>
      <c r="AC5" s="926"/>
      <c r="AD5" s="926"/>
      <c r="AE5" s="926"/>
      <c r="AF5" s="926"/>
      <c r="AG5" s="926"/>
      <c r="AH5" s="926"/>
      <c r="AI5" s="926"/>
      <c r="AJ5" s="926"/>
      <c r="AK5" s="926"/>
      <c r="AL5" s="926"/>
      <c r="AM5" s="926"/>
      <c r="AN5" s="926"/>
      <c r="AO5" s="926"/>
      <c r="AP5" s="926"/>
      <c r="AQ5" s="926"/>
      <c r="AR5" s="926"/>
      <c r="AS5" s="926"/>
      <c r="AT5" s="926"/>
      <c r="AU5" s="926"/>
      <c r="AV5" s="926"/>
      <c r="AW5" s="926"/>
      <c r="AX5" s="926"/>
      <c r="AY5" s="926"/>
      <c r="AZ5" s="926"/>
      <c r="BA5" s="926"/>
      <c r="BB5" s="926"/>
      <c r="BC5" s="926"/>
      <c r="BD5" s="926"/>
      <c r="BE5" s="926"/>
    </row>
    <row r="6" spans="1:59" ht="15.75" customHeight="1" thickTop="1" thickBot="1" x14ac:dyDescent="0.25">
      <c r="A6" s="992" t="s">
        <v>1</v>
      </c>
      <c r="B6" s="995" t="s">
        <v>2</v>
      </c>
      <c r="C6" s="998" t="s">
        <v>3</v>
      </c>
      <c r="D6" s="988" t="s">
        <v>4</v>
      </c>
      <c r="E6" s="950"/>
      <c r="F6" s="950"/>
      <c r="G6" s="950"/>
      <c r="H6" s="950"/>
      <c r="I6" s="950"/>
      <c r="J6" s="950"/>
      <c r="K6" s="950"/>
      <c r="L6" s="950"/>
      <c r="M6" s="950"/>
      <c r="N6" s="950"/>
      <c r="O6" s="950"/>
      <c r="P6" s="950"/>
      <c r="Q6" s="950"/>
      <c r="R6" s="950"/>
      <c r="S6" s="950"/>
      <c r="T6" s="950"/>
      <c r="U6" s="950"/>
      <c r="V6" s="950"/>
      <c r="W6" s="950"/>
      <c r="X6" s="950"/>
      <c r="Y6" s="950"/>
      <c r="Z6" s="950"/>
      <c r="AA6" s="950"/>
      <c r="AB6" s="988" t="s">
        <v>4</v>
      </c>
      <c r="AC6" s="950"/>
      <c r="AD6" s="950"/>
      <c r="AE6" s="950"/>
      <c r="AF6" s="950"/>
      <c r="AG6" s="950"/>
      <c r="AH6" s="950"/>
      <c r="AI6" s="950"/>
      <c r="AJ6" s="950"/>
      <c r="AK6" s="950"/>
      <c r="AL6" s="950"/>
      <c r="AM6" s="950"/>
      <c r="AN6" s="950"/>
      <c r="AO6" s="950"/>
      <c r="AP6" s="950"/>
      <c r="AQ6" s="950"/>
      <c r="AR6" s="950"/>
      <c r="AS6" s="950"/>
      <c r="AT6" s="950"/>
      <c r="AU6" s="950"/>
      <c r="AV6" s="950"/>
      <c r="AW6" s="950"/>
      <c r="AX6" s="950"/>
      <c r="AY6" s="950"/>
      <c r="AZ6" s="1000" t="s">
        <v>5</v>
      </c>
      <c r="BA6" s="1001"/>
      <c r="BB6" s="1001"/>
      <c r="BC6" s="1001"/>
      <c r="BD6" s="1001"/>
      <c r="BE6" s="1002"/>
      <c r="BF6" s="936" t="s">
        <v>51</v>
      </c>
      <c r="BG6" s="936" t="s">
        <v>52</v>
      </c>
    </row>
    <row r="7" spans="1:59" ht="15.75" customHeight="1" x14ac:dyDescent="0.2">
      <c r="A7" s="993"/>
      <c r="B7" s="996"/>
      <c r="C7" s="999"/>
      <c r="D7" s="970" t="s">
        <v>6</v>
      </c>
      <c r="E7" s="971"/>
      <c r="F7" s="971"/>
      <c r="G7" s="971"/>
      <c r="H7" s="971"/>
      <c r="I7" s="972"/>
      <c r="J7" s="973" t="s">
        <v>7</v>
      </c>
      <c r="K7" s="971"/>
      <c r="L7" s="971"/>
      <c r="M7" s="971"/>
      <c r="N7" s="971"/>
      <c r="O7" s="974"/>
      <c r="P7" s="970" t="s">
        <v>8</v>
      </c>
      <c r="Q7" s="971"/>
      <c r="R7" s="971"/>
      <c r="S7" s="971"/>
      <c r="T7" s="971"/>
      <c r="U7" s="972"/>
      <c r="V7" s="973" t="s">
        <v>9</v>
      </c>
      <c r="W7" s="971"/>
      <c r="X7" s="971"/>
      <c r="Y7" s="971"/>
      <c r="Z7" s="971"/>
      <c r="AA7" s="972"/>
      <c r="AB7" s="970" t="s">
        <v>10</v>
      </c>
      <c r="AC7" s="971"/>
      <c r="AD7" s="971"/>
      <c r="AE7" s="971"/>
      <c r="AF7" s="971"/>
      <c r="AG7" s="972"/>
      <c r="AH7" s="973" t="s">
        <v>11</v>
      </c>
      <c r="AI7" s="971"/>
      <c r="AJ7" s="971"/>
      <c r="AK7" s="971"/>
      <c r="AL7" s="971"/>
      <c r="AM7" s="974"/>
      <c r="AN7" s="970" t="s">
        <v>37</v>
      </c>
      <c r="AO7" s="971"/>
      <c r="AP7" s="971"/>
      <c r="AQ7" s="971"/>
      <c r="AR7" s="971"/>
      <c r="AS7" s="972"/>
      <c r="AT7" s="973" t="s">
        <v>38</v>
      </c>
      <c r="AU7" s="971"/>
      <c r="AV7" s="971"/>
      <c r="AW7" s="971"/>
      <c r="AX7" s="971"/>
      <c r="AY7" s="972"/>
      <c r="AZ7" s="1003"/>
      <c r="BA7" s="1004"/>
      <c r="BB7" s="1004"/>
      <c r="BC7" s="1004"/>
      <c r="BD7" s="1004"/>
      <c r="BE7" s="1005"/>
      <c r="BF7" s="969"/>
      <c r="BG7" s="937"/>
    </row>
    <row r="8" spans="1:59" ht="15.75" customHeight="1" x14ac:dyDescent="0.2">
      <c r="A8" s="993"/>
      <c r="B8" s="996"/>
      <c r="C8" s="999"/>
      <c r="D8" s="958" t="s">
        <v>12</v>
      </c>
      <c r="E8" s="952"/>
      <c r="F8" s="953" t="s">
        <v>13</v>
      </c>
      <c r="G8" s="952"/>
      <c r="H8" s="954" t="s">
        <v>14</v>
      </c>
      <c r="I8" s="959" t="s">
        <v>39</v>
      </c>
      <c r="J8" s="951" t="s">
        <v>12</v>
      </c>
      <c r="K8" s="952"/>
      <c r="L8" s="953" t="s">
        <v>13</v>
      </c>
      <c r="M8" s="952"/>
      <c r="N8" s="954" t="s">
        <v>14</v>
      </c>
      <c r="O8" s="956" t="s">
        <v>39</v>
      </c>
      <c r="P8" s="958" t="s">
        <v>12</v>
      </c>
      <c r="Q8" s="952"/>
      <c r="R8" s="953" t="s">
        <v>13</v>
      </c>
      <c r="S8" s="952"/>
      <c r="T8" s="954" t="s">
        <v>14</v>
      </c>
      <c r="U8" s="959" t="s">
        <v>39</v>
      </c>
      <c r="V8" s="951" t="s">
        <v>12</v>
      </c>
      <c r="W8" s="952"/>
      <c r="X8" s="953" t="s">
        <v>13</v>
      </c>
      <c r="Y8" s="952"/>
      <c r="Z8" s="954" t="s">
        <v>14</v>
      </c>
      <c r="AA8" s="975" t="s">
        <v>39</v>
      </c>
      <c r="AB8" s="958" t="s">
        <v>12</v>
      </c>
      <c r="AC8" s="952"/>
      <c r="AD8" s="953" t="s">
        <v>13</v>
      </c>
      <c r="AE8" s="952"/>
      <c r="AF8" s="954" t="s">
        <v>14</v>
      </c>
      <c r="AG8" s="959" t="s">
        <v>39</v>
      </c>
      <c r="AH8" s="951" t="s">
        <v>12</v>
      </c>
      <c r="AI8" s="952"/>
      <c r="AJ8" s="953" t="s">
        <v>13</v>
      </c>
      <c r="AK8" s="952"/>
      <c r="AL8" s="954" t="s">
        <v>14</v>
      </c>
      <c r="AM8" s="956" t="s">
        <v>39</v>
      </c>
      <c r="AN8" s="958" t="s">
        <v>12</v>
      </c>
      <c r="AO8" s="952"/>
      <c r="AP8" s="953" t="s">
        <v>13</v>
      </c>
      <c r="AQ8" s="952"/>
      <c r="AR8" s="954" t="s">
        <v>14</v>
      </c>
      <c r="AS8" s="959" t="s">
        <v>39</v>
      </c>
      <c r="AT8" s="951" t="s">
        <v>12</v>
      </c>
      <c r="AU8" s="952"/>
      <c r="AV8" s="953" t="s">
        <v>13</v>
      </c>
      <c r="AW8" s="952"/>
      <c r="AX8" s="954" t="s">
        <v>14</v>
      </c>
      <c r="AY8" s="975" t="s">
        <v>39</v>
      </c>
      <c r="AZ8" s="951" t="s">
        <v>12</v>
      </c>
      <c r="BA8" s="952"/>
      <c r="BB8" s="953" t="s">
        <v>13</v>
      </c>
      <c r="BC8" s="952"/>
      <c r="BD8" s="954" t="s">
        <v>14</v>
      </c>
      <c r="BE8" s="977" t="s">
        <v>47</v>
      </c>
      <c r="BF8" s="969"/>
      <c r="BG8" s="937"/>
    </row>
    <row r="9" spans="1:59" ht="80.099999999999994" customHeight="1" thickBot="1" x14ac:dyDescent="0.25">
      <c r="A9" s="994"/>
      <c r="B9" s="997"/>
      <c r="C9" s="948"/>
      <c r="D9" s="191" t="s">
        <v>40</v>
      </c>
      <c r="E9" s="192" t="s">
        <v>41</v>
      </c>
      <c r="F9" s="193" t="s">
        <v>40</v>
      </c>
      <c r="G9" s="192" t="s">
        <v>41</v>
      </c>
      <c r="H9" s="955"/>
      <c r="I9" s="960"/>
      <c r="J9" s="194" t="s">
        <v>40</v>
      </c>
      <c r="K9" s="192" t="s">
        <v>41</v>
      </c>
      <c r="L9" s="193" t="s">
        <v>40</v>
      </c>
      <c r="M9" s="192" t="s">
        <v>41</v>
      </c>
      <c r="N9" s="955"/>
      <c r="O9" s="957"/>
      <c r="P9" s="191" t="s">
        <v>40</v>
      </c>
      <c r="Q9" s="192" t="s">
        <v>41</v>
      </c>
      <c r="R9" s="193" t="s">
        <v>40</v>
      </c>
      <c r="S9" s="192" t="s">
        <v>41</v>
      </c>
      <c r="T9" s="955"/>
      <c r="U9" s="960"/>
      <c r="V9" s="194" t="s">
        <v>40</v>
      </c>
      <c r="W9" s="192" t="s">
        <v>41</v>
      </c>
      <c r="X9" s="193" t="s">
        <v>40</v>
      </c>
      <c r="Y9" s="192" t="s">
        <v>41</v>
      </c>
      <c r="Z9" s="955"/>
      <c r="AA9" s="976"/>
      <c r="AB9" s="191" t="s">
        <v>40</v>
      </c>
      <c r="AC9" s="192" t="s">
        <v>41</v>
      </c>
      <c r="AD9" s="193" t="s">
        <v>40</v>
      </c>
      <c r="AE9" s="192" t="s">
        <v>41</v>
      </c>
      <c r="AF9" s="955"/>
      <c r="AG9" s="960"/>
      <c r="AH9" s="194" t="s">
        <v>40</v>
      </c>
      <c r="AI9" s="192" t="s">
        <v>41</v>
      </c>
      <c r="AJ9" s="193" t="s">
        <v>40</v>
      </c>
      <c r="AK9" s="192" t="s">
        <v>41</v>
      </c>
      <c r="AL9" s="955"/>
      <c r="AM9" s="957"/>
      <c r="AN9" s="191" t="s">
        <v>40</v>
      </c>
      <c r="AO9" s="192" t="s">
        <v>41</v>
      </c>
      <c r="AP9" s="193" t="s">
        <v>40</v>
      </c>
      <c r="AQ9" s="192" t="s">
        <v>41</v>
      </c>
      <c r="AR9" s="955"/>
      <c r="AS9" s="960"/>
      <c r="AT9" s="194" t="s">
        <v>40</v>
      </c>
      <c r="AU9" s="192" t="s">
        <v>41</v>
      </c>
      <c r="AV9" s="193" t="s">
        <v>40</v>
      </c>
      <c r="AW9" s="192" t="s">
        <v>41</v>
      </c>
      <c r="AX9" s="955"/>
      <c r="AY9" s="976"/>
      <c r="AZ9" s="194" t="s">
        <v>40</v>
      </c>
      <c r="BA9" s="192" t="s">
        <v>42</v>
      </c>
      <c r="BB9" s="193" t="s">
        <v>40</v>
      </c>
      <c r="BC9" s="192" t="s">
        <v>42</v>
      </c>
      <c r="BD9" s="955"/>
      <c r="BE9" s="978"/>
      <c r="BF9" s="969"/>
      <c r="BG9" s="937"/>
    </row>
    <row r="10" spans="1:59" s="200" customFormat="1" ht="15.75" customHeight="1" thickBot="1" x14ac:dyDescent="0.3">
      <c r="A10" s="195"/>
      <c r="B10" s="196"/>
      <c r="C10" s="197" t="s">
        <v>57</v>
      </c>
      <c r="D10" s="198">
        <f>SUM(SZAK!D90)</f>
        <v>9</v>
      </c>
      <c r="E10" s="198">
        <f>SUM(SZAK!E90)</f>
        <v>112</v>
      </c>
      <c r="F10" s="198">
        <f>SUM(SZAK!F90)</f>
        <v>25</v>
      </c>
      <c r="G10" s="198">
        <f>SUM(SZAK!G90)</f>
        <v>284</v>
      </c>
      <c r="H10" s="198">
        <f>SUM(SZAK!H90)</f>
        <v>22</v>
      </c>
      <c r="I10" s="198" t="s">
        <v>17</v>
      </c>
      <c r="J10" s="198">
        <f>SUM(SZAK!J90)</f>
        <v>5</v>
      </c>
      <c r="K10" s="198">
        <f>SUM(SZAK!K90)</f>
        <v>82</v>
      </c>
      <c r="L10" s="198">
        <f>SUM(SZAK!L90)</f>
        <v>14</v>
      </c>
      <c r="M10" s="198">
        <f>SUM(SZAK!M90)</f>
        <v>196</v>
      </c>
      <c r="N10" s="198">
        <f>SUM(SZAK!N90)</f>
        <v>18</v>
      </c>
      <c r="O10" s="198" t="s">
        <v>17</v>
      </c>
      <c r="P10" s="198">
        <f>SUM(SZAK!P90)</f>
        <v>8</v>
      </c>
      <c r="Q10" s="198">
        <f>SUM(SZAK!Q90)</f>
        <v>116</v>
      </c>
      <c r="R10" s="198">
        <f>SUM(SZAK!R90)</f>
        <v>12</v>
      </c>
      <c r="S10" s="198">
        <f>SUM(SZAK!S90)</f>
        <v>164</v>
      </c>
      <c r="T10" s="198">
        <f>SUM(SZAK!T90)</f>
        <v>19</v>
      </c>
      <c r="U10" s="198" t="s">
        <v>17</v>
      </c>
      <c r="V10" s="198">
        <f>SUM(SZAK!V90)</f>
        <v>4</v>
      </c>
      <c r="W10" s="198">
        <f>SUM(SZAK!W90)</f>
        <v>60</v>
      </c>
      <c r="X10" s="198">
        <f>SUM(SZAK!X90)</f>
        <v>15</v>
      </c>
      <c r="Y10" s="198">
        <f>SUM(SZAK!Y90)</f>
        <v>206</v>
      </c>
      <c r="Z10" s="198">
        <f>SUM(SZAK!Z90)</f>
        <v>20</v>
      </c>
      <c r="AA10" s="198" t="s">
        <v>17</v>
      </c>
      <c r="AB10" s="198">
        <f>SUM(SZAK!AB90)</f>
        <v>6</v>
      </c>
      <c r="AC10" s="198">
        <f>SUM(SZAK!AC90)</f>
        <v>80</v>
      </c>
      <c r="AD10" s="198">
        <f>SUM(SZAK!AD90)</f>
        <v>12</v>
      </c>
      <c r="AE10" s="198">
        <f>SUM(SZAK!AE90)</f>
        <v>172</v>
      </c>
      <c r="AF10" s="198">
        <f>SUM(SZAK!AF90)</f>
        <v>17</v>
      </c>
      <c r="AG10" s="198" t="s">
        <v>17</v>
      </c>
      <c r="AH10" s="198">
        <f>SUM(SZAK!AH90)</f>
        <v>4</v>
      </c>
      <c r="AI10" s="198">
        <f>SUM(SZAK!AI90)</f>
        <v>60</v>
      </c>
      <c r="AJ10" s="198">
        <f>SUM(SZAK!AJ90)</f>
        <v>11</v>
      </c>
      <c r="AK10" s="198">
        <f>SUM(SZAK!AK90)</f>
        <v>150</v>
      </c>
      <c r="AL10" s="198">
        <f>SUM(SZAK!AL90)</f>
        <v>15</v>
      </c>
      <c r="AM10" s="198" t="s">
        <v>17</v>
      </c>
      <c r="AN10" s="198">
        <f>SUM(SZAK!AN90)</f>
        <v>1</v>
      </c>
      <c r="AO10" s="198">
        <f>SUM(SZAK!AO90)</f>
        <v>14</v>
      </c>
      <c r="AP10" s="198">
        <f>SUM(SZAK!AP90)</f>
        <v>11</v>
      </c>
      <c r="AQ10" s="198">
        <f>SUM(SZAK!AQ90)</f>
        <v>154</v>
      </c>
      <c r="AR10" s="198">
        <f>SUM(SZAK!AR90)</f>
        <v>18</v>
      </c>
      <c r="AS10" s="198" t="s">
        <v>17</v>
      </c>
      <c r="AT10" s="198">
        <f>SUM(SZAK!AT90)</f>
        <v>3</v>
      </c>
      <c r="AU10" s="198">
        <f>SUM(SZAK!AU90)</f>
        <v>34</v>
      </c>
      <c r="AV10" s="198">
        <f>SUM(SZAK!AV90)</f>
        <v>8</v>
      </c>
      <c r="AW10" s="198">
        <f>SUM(SZAK!AW90)</f>
        <v>80</v>
      </c>
      <c r="AX10" s="198">
        <f>SUM(SZAK!AX90)</f>
        <v>16</v>
      </c>
      <c r="AY10" s="198" t="s">
        <v>17</v>
      </c>
      <c r="AZ10" s="198">
        <f>SUM(SZAK!AZ90)</f>
        <v>40</v>
      </c>
      <c r="BA10" s="198">
        <f>SUM(SZAK!BA90)</f>
        <v>546</v>
      </c>
      <c r="BB10" s="198">
        <f>SUM(SZAK!BB90)</f>
        <v>108</v>
      </c>
      <c r="BC10" s="198">
        <f>SUM(SZAK!BC90)</f>
        <v>1380</v>
      </c>
      <c r="BD10" s="198">
        <f>SUM(SZAK!BD90)</f>
        <v>145</v>
      </c>
      <c r="BE10" s="198">
        <f>SUM(SZAK!BE90)</f>
        <v>148</v>
      </c>
      <c r="BF10" s="199"/>
      <c r="BG10" s="199"/>
    </row>
    <row r="11" spans="1:59" s="200" customFormat="1" ht="15.75" customHeight="1" x14ac:dyDescent="0.25">
      <c r="A11" s="201" t="s">
        <v>7</v>
      </c>
      <c r="B11" s="202"/>
      <c r="C11" s="203" t="s">
        <v>53</v>
      </c>
      <c r="D11" s="204"/>
      <c r="E11" s="205"/>
      <c r="F11" s="206"/>
      <c r="G11" s="205"/>
      <c r="H11" s="206"/>
      <c r="I11" s="207"/>
      <c r="J11" s="206"/>
      <c r="K11" s="205"/>
      <c r="L11" s="206"/>
      <c r="M11" s="205"/>
      <c r="N11" s="206"/>
      <c r="O11" s="207"/>
      <c r="P11" s="206"/>
      <c r="Q11" s="205"/>
      <c r="R11" s="206"/>
      <c r="S11" s="205"/>
      <c r="T11" s="206"/>
      <c r="U11" s="207"/>
      <c r="V11" s="206"/>
      <c r="W11" s="205"/>
      <c r="X11" s="206"/>
      <c r="Y11" s="205"/>
      <c r="Z11" s="206"/>
      <c r="AA11" s="208"/>
      <c r="AB11" s="204"/>
      <c r="AC11" s="205"/>
      <c r="AD11" s="206"/>
      <c r="AE11" s="205"/>
      <c r="AF11" s="206"/>
      <c r="AG11" s="207"/>
      <c r="AH11" s="206"/>
      <c r="AI11" s="205"/>
      <c r="AJ11" s="206"/>
      <c r="AK11" s="205"/>
      <c r="AL11" s="206"/>
      <c r="AM11" s="207"/>
      <c r="AN11" s="206"/>
      <c r="AO11" s="205"/>
      <c r="AP11" s="206"/>
      <c r="AQ11" s="205"/>
      <c r="AR11" s="206"/>
      <c r="AS11" s="207"/>
      <c r="AT11" s="206"/>
      <c r="AU11" s="205"/>
      <c r="AV11" s="206"/>
      <c r="AW11" s="205"/>
      <c r="AX11" s="206"/>
      <c r="AY11" s="208"/>
      <c r="AZ11" s="209"/>
      <c r="BA11" s="209"/>
      <c r="BB11" s="209"/>
      <c r="BC11" s="209"/>
      <c r="BD11" s="209"/>
      <c r="BE11" s="210"/>
      <c r="BF11" s="137"/>
      <c r="BG11" s="137"/>
    </row>
    <row r="12" spans="1:59" ht="15.75" customHeight="1" x14ac:dyDescent="0.2">
      <c r="A12" s="12" t="s">
        <v>173</v>
      </c>
      <c r="B12" s="13" t="s">
        <v>15</v>
      </c>
      <c r="C12" s="14" t="s">
        <v>174</v>
      </c>
      <c r="D12" s="15">
        <v>2</v>
      </c>
      <c r="E12" s="16">
        <v>24</v>
      </c>
      <c r="F12" s="15"/>
      <c r="G12" s="16">
        <v>6</v>
      </c>
      <c r="H12" s="15">
        <v>2</v>
      </c>
      <c r="I12" s="17" t="s">
        <v>352</v>
      </c>
      <c r="J12" s="18"/>
      <c r="K12" s="16" t="str">
        <f t="shared" ref="K12" si="0">IF(J12*15=0,"",J12*15)</f>
        <v/>
      </c>
      <c r="L12" s="19"/>
      <c r="M12" s="16" t="str">
        <f t="shared" ref="M12" si="1">IF(L12*15=0,"",L12*15)</f>
        <v/>
      </c>
      <c r="N12" s="15"/>
      <c r="O12" s="20"/>
      <c r="P12" s="211"/>
      <c r="Q12" s="212" t="str">
        <f t="shared" ref="Q12:Q30" si="2">IF(P12*15=0,"",P12*15)</f>
        <v/>
      </c>
      <c r="R12" s="213"/>
      <c r="S12" s="212" t="str">
        <f t="shared" ref="S12:S30" si="3">IF(R12*15=0,"",R12*15)</f>
        <v/>
      </c>
      <c r="T12" s="214"/>
      <c r="U12" s="215"/>
      <c r="V12" s="211"/>
      <c r="W12" s="212" t="str">
        <f t="shared" ref="W12:W52" si="4">IF(V12*15=0,"",V12*15)</f>
        <v/>
      </c>
      <c r="X12" s="213"/>
      <c r="Y12" s="212" t="str">
        <f t="shared" ref="Y12:Y52" si="5">IF(X12*15=0,"",X12*15)</f>
        <v/>
      </c>
      <c r="Z12" s="214"/>
      <c r="AA12" s="215"/>
      <c r="AB12" s="211"/>
      <c r="AC12" s="212" t="str">
        <f t="shared" ref="AC12:AC52" si="6">IF(AB12*15=0,"",AB12*15)</f>
        <v/>
      </c>
      <c r="AD12" s="213"/>
      <c r="AE12" s="212" t="str">
        <f t="shared" ref="AE12:AE30" si="7">IF(AD12*15=0,"",AD12*15)</f>
        <v/>
      </c>
      <c r="AF12" s="214"/>
      <c r="AG12" s="215"/>
      <c r="AH12" s="211"/>
      <c r="AI12" s="212" t="str">
        <f t="shared" ref="AI12:AI30" si="8">IF(AH12*15=0,"",AH12*15)</f>
        <v/>
      </c>
      <c r="AJ12" s="213"/>
      <c r="AK12" s="212" t="str">
        <f t="shared" ref="AK12:AK30" si="9">IF(AJ12*15=0,"",AJ12*15)</f>
        <v/>
      </c>
      <c r="AL12" s="214"/>
      <c r="AM12" s="215"/>
      <c r="AN12" s="211"/>
      <c r="AO12" s="212" t="str">
        <f t="shared" ref="AO12:AO30" si="10">IF(AN12*15=0,"",AN12*15)</f>
        <v/>
      </c>
      <c r="AP12" s="213"/>
      <c r="AQ12" s="212" t="str">
        <f t="shared" ref="AQ12:AQ51" si="11">IF(AP12*15=0,"",AP12*15)</f>
        <v/>
      </c>
      <c r="AR12" s="214"/>
      <c r="AS12" s="215"/>
      <c r="AT12" s="211"/>
      <c r="AU12" s="212" t="str">
        <f t="shared" ref="AU12:AU51" si="12">IF(AT12*15=0,"",AT12*15)</f>
        <v/>
      </c>
      <c r="AV12" s="213"/>
      <c r="AW12" s="212" t="str">
        <f t="shared" ref="AW12:AW51" si="13">IF(AV12*15=0,"",AV12*15)</f>
        <v/>
      </c>
      <c r="AX12" s="214"/>
      <c r="AY12" s="215"/>
      <c r="AZ12" s="24">
        <f t="shared" ref="AZ12:AZ38" si="14">IF(D12+J12+P12+V12+AB12+AH12+AN12+AT12=0,"",D12+J12+P12+V12+AB12+AH12+AN12+AT12)</f>
        <v>2</v>
      </c>
      <c r="BA12" s="16">
        <v>24</v>
      </c>
      <c r="BB12" s="25" t="str">
        <f t="shared" ref="BB12:BB38" si="15">IF(F12+L12+R12+X12+AD12+AJ12+AP12+AV12=0,"",F12+L12+R12+X12+AD12+AJ12+AP12+AV12)</f>
        <v/>
      </c>
      <c r="BC12" s="16">
        <v>6</v>
      </c>
      <c r="BD12" s="25">
        <f t="shared" ref="BD12:BD38" si="16">IF(N12+H12+T12+Z12+AF12+AL12+AR12+AX12=0,"",N12+H12+T12+Z12+AF12+AL12+AR12+AX12)</f>
        <v>2</v>
      </c>
      <c r="BE12" s="26">
        <f t="shared" ref="BE12:BE38" si="17">IF(D12+F12+L12+J12+P12+R12+V12+X12+AB12+AD12+AH12+AJ12+AN12+AP12+AT12+AV12=0,"",D12+F12+L12+J12+P12+R12+V12+X12+AB12+AD12+AH12+AJ12+AN12+AP12+AT12+AV12)</f>
        <v>2</v>
      </c>
      <c r="BF12" s="41" t="s">
        <v>491</v>
      </c>
      <c r="BG12" s="41" t="s">
        <v>499</v>
      </c>
    </row>
    <row r="13" spans="1:59" ht="15.75" customHeight="1" x14ac:dyDescent="0.2">
      <c r="A13" s="12" t="s">
        <v>175</v>
      </c>
      <c r="B13" s="13" t="s">
        <v>15</v>
      </c>
      <c r="C13" s="14" t="s">
        <v>176</v>
      </c>
      <c r="D13" s="15">
        <v>5</v>
      </c>
      <c r="E13" s="16">
        <v>50</v>
      </c>
      <c r="F13" s="15">
        <v>2</v>
      </c>
      <c r="G13" s="16">
        <v>20</v>
      </c>
      <c r="H13" s="15">
        <v>4</v>
      </c>
      <c r="I13" s="17" t="s">
        <v>352</v>
      </c>
      <c r="J13" s="18"/>
      <c r="K13" s="16"/>
      <c r="L13" s="19"/>
      <c r="M13" s="16"/>
      <c r="N13" s="19"/>
      <c r="O13" s="20"/>
      <c r="P13" s="211"/>
      <c r="Q13" s="212" t="str">
        <f t="shared" si="2"/>
        <v/>
      </c>
      <c r="R13" s="213"/>
      <c r="S13" s="212" t="str">
        <f t="shared" si="3"/>
        <v/>
      </c>
      <c r="T13" s="214"/>
      <c r="U13" s="215"/>
      <c r="V13" s="211"/>
      <c r="W13" s="212" t="str">
        <f t="shared" si="4"/>
        <v/>
      </c>
      <c r="X13" s="213"/>
      <c r="Y13" s="212" t="str">
        <f t="shared" si="5"/>
        <v/>
      </c>
      <c r="Z13" s="214"/>
      <c r="AA13" s="215"/>
      <c r="AB13" s="211"/>
      <c r="AC13" s="212" t="str">
        <f t="shared" si="6"/>
        <v/>
      </c>
      <c r="AD13" s="213"/>
      <c r="AE13" s="212" t="str">
        <f t="shared" si="7"/>
        <v/>
      </c>
      <c r="AF13" s="214"/>
      <c r="AG13" s="215"/>
      <c r="AH13" s="211"/>
      <c r="AI13" s="212" t="str">
        <f t="shared" si="8"/>
        <v/>
      </c>
      <c r="AJ13" s="213"/>
      <c r="AK13" s="212" t="str">
        <f t="shared" si="9"/>
        <v/>
      </c>
      <c r="AL13" s="214"/>
      <c r="AM13" s="215"/>
      <c r="AN13" s="211"/>
      <c r="AO13" s="212" t="str">
        <f t="shared" si="10"/>
        <v/>
      </c>
      <c r="AP13" s="213"/>
      <c r="AQ13" s="212" t="str">
        <f t="shared" si="11"/>
        <v/>
      </c>
      <c r="AR13" s="214"/>
      <c r="AS13" s="215"/>
      <c r="AT13" s="211"/>
      <c r="AU13" s="212" t="str">
        <f t="shared" si="12"/>
        <v/>
      </c>
      <c r="AV13" s="213"/>
      <c r="AW13" s="212" t="str">
        <f t="shared" si="13"/>
        <v/>
      </c>
      <c r="AX13" s="214"/>
      <c r="AY13" s="215"/>
      <c r="AZ13" s="24">
        <f t="shared" si="14"/>
        <v>5</v>
      </c>
      <c r="BA13" s="16">
        <v>50</v>
      </c>
      <c r="BB13" s="25">
        <f t="shared" si="15"/>
        <v>2</v>
      </c>
      <c r="BC13" s="16">
        <v>20</v>
      </c>
      <c r="BD13" s="25">
        <f t="shared" si="16"/>
        <v>4</v>
      </c>
      <c r="BE13" s="26">
        <f t="shared" si="17"/>
        <v>7</v>
      </c>
      <c r="BF13" s="41" t="s">
        <v>491</v>
      </c>
      <c r="BG13" s="41" t="s">
        <v>499</v>
      </c>
    </row>
    <row r="14" spans="1:59" ht="15.75" customHeight="1" x14ac:dyDescent="0.2">
      <c r="A14" s="102" t="s">
        <v>177</v>
      </c>
      <c r="B14" s="29" t="s">
        <v>15</v>
      </c>
      <c r="C14" s="216" t="s">
        <v>498</v>
      </c>
      <c r="D14" s="211"/>
      <c r="E14" s="212" t="str">
        <f t="shared" ref="E14:E50" si="18">IF(D14*15=0,"",D14*15)</f>
        <v/>
      </c>
      <c r="F14" s="213"/>
      <c r="G14" s="212" t="str">
        <f t="shared" ref="G14:G30" si="19">IF(F14*15=0,"",F14*15)</f>
        <v/>
      </c>
      <c r="H14" s="214"/>
      <c r="I14" s="215"/>
      <c r="J14" s="211">
        <v>1</v>
      </c>
      <c r="K14" s="212">
        <v>14</v>
      </c>
      <c r="L14" s="213"/>
      <c r="M14" s="212" t="str">
        <f t="shared" ref="M14:M29" si="20">IF(L14*15=0,"",L14*15)</f>
        <v/>
      </c>
      <c r="N14" s="214">
        <v>2</v>
      </c>
      <c r="O14" s="215" t="s">
        <v>352</v>
      </c>
      <c r="P14" s="211"/>
      <c r="Q14" s="212" t="str">
        <f t="shared" si="2"/>
        <v/>
      </c>
      <c r="R14" s="213"/>
      <c r="S14" s="212" t="str">
        <f t="shared" si="3"/>
        <v/>
      </c>
      <c r="T14" s="214"/>
      <c r="U14" s="215"/>
      <c r="V14" s="211"/>
      <c r="W14" s="212" t="str">
        <f t="shared" si="4"/>
        <v/>
      </c>
      <c r="X14" s="213"/>
      <c r="Y14" s="212" t="str">
        <f t="shared" si="5"/>
        <v/>
      </c>
      <c r="Z14" s="214"/>
      <c r="AA14" s="215"/>
      <c r="AB14" s="211"/>
      <c r="AC14" s="212" t="str">
        <f t="shared" si="6"/>
        <v/>
      </c>
      <c r="AD14" s="213"/>
      <c r="AE14" s="212" t="str">
        <f t="shared" si="7"/>
        <v/>
      </c>
      <c r="AF14" s="214"/>
      <c r="AG14" s="215"/>
      <c r="AH14" s="211"/>
      <c r="AI14" s="212" t="str">
        <f t="shared" si="8"/>
        <v/>
      </c>
      <c r="AJ14" s="213"/>
      <c r="AK14" s="212" t="str">
        <f t="shared" si="9"/>
        <v/>
      </c>
      <c r="AL14" s="214"/>
      <c r="AM14" s="215"/>
      <c r="AN14" s="211"/>
      <c r="AO14" s="212" t="str">
        <f t="shared" si="10"/>
        <v/>
      </c>
      <c r="AP14" s="213"/>
      <c r="AQ14" s="212" t="str">
        <f t="shared" si="11"/>
        <v/>
      </c>
      <c r="AR14" s="214"/>
      <c r="AS14" s="215"/>
      <c r="AT14" s="211"/>
      <c r="AU14" s="212" t="str">
        <f t="shared" si="12"/>
        <v/>
      </c>
      <c r="AV14" s="213"/>
      <c r="AW14" s="212" t="str">
        <f t="shared" si="13"/>
        <v/>
      </c>
      <c r="AX14" s="214"/>
      <c r="AY14" s="215"/>
      <c r="AZ14" s="24">
        <f t="shared" si="14"/>
        <v>1</v>
      </c>
      <c r="BA14" s="16">
        <f t="shared" ref="BA14:BA38" si="21">IF((D14+J14+P14+V14+AB14+AH14+AN14+AT14)*14=0,"",(D14+J14+P14+V14+AB14+AH14+AN14+AT14)*14)</f>
        <v>14</v>
      </c>
      <c r="BB14" s="25" t="str">
        <f t="shared" si="15"/>
        <v/>
      </c>
      <c r="BC14" s="16" t="str">
        <f t="shared" ref="BC14:BC38" si="22">IF((L14+F14+R14+X14+AD14+AJ14+AP14+AV14)*14=0,"",(L14+F14+R14+X14+AD14+AJ14+AP14+AV14)*14)</f>
        <v/>
      </c>
      <c r="BD14" s="25">
        <f t="shared" si="16"/>
        <v>2</v>
      </c>
      <c r="BE14" s="26">
        <f t="shared" si="17"/>
        <v>1</v>
      </c>
      <c r="BF14" s="41" t="s">
        <v>488</v>
      </c>
      <c r="BG14" s="41" t="s">
        <v>500</v>
      </c>
    </row>
    <row r="15" spans="1:59" s="27" customFormat="1" ht="15.75" customHeight="1" x14ac:dyDescent="0.2">
      <c r="A15" s="28" t="s">
        <v>373</v>
      </c>
      <c r="B15" s="29" t="s">
        <v>15</v>
      </c>
      <c r="C15" s="30" t="s">
        <v>374</v>
      </c>
      <c r="D15" s="19"/>
      <c r="E15" s="16" t="str">
        <f t="shared" si="18"/>
        <v/>
      </c>
      <c r="F15" s="19"/>
      <c r="G15" s="16" t="str">
        <f t="shared" si="19"/>
        <v/>
      </c>
      <c r="H15" s="19"/>
      <c r="I15" s="23"/>
      <c r="J15" s="19"/>
      <c r="K15" s="16" t="str">
        <f t="shared" ref="K15" si="23">IF(J15*15=0,"",J15*15)</f>
        <v/>
      </c>
      <c r="L15" s="19"/>
      <c r="M15" s="16" t="str">
        <f t="shared" si="20"/>
        <v/>
      </c>
      <c r="N15" s="19"/>
      <c r="O15" s="23"/>
      <c r="P15" s="19"/>
      <c r="Q15" s="16" t="str">
        <f t="shared" si="2"/>
        <v/>
      </c>
      <c r="R15" s="19"/>
      <c r="S15" s="16" t="str">
        <f t="shared" si="3"/>
        <v/>
      </c>
      <c r="T15" s="19"/>
      <c r="U15" s="23"/>
      <c r="V15" s="19"/>
      <c r="W15" s="16" t="str">
        <f t="shared" si="4"/>
        <v/>
      </c>
      <c r="X15" s="19"/>
      <c r="Y15" s="16" t="str">
        <f t="shared" si="5"/>
        <v/>
      </c>
      <c r="Z15" s="19"/>
      <c r="AA15" s="23"/>
      <c r="AB15" s="19"/>
      <c r="AC15" s="16"/>
      <c r="AD15" s="19"/>
      <c r="AE15" s="16"/>
      <c r="AF15" s="19"/>
      <c r="AG15" s="23"/>
      <c r="AH15" s="19">
        <v>2</v>
      </c>
      <c r="AI15" s="16">
        <v>28</v>
      </c>
      <c r="AJ15" s="19"/>
      <c r="AK15" s="16" t="str">
        <f t="shared" si="9"/>
        <v/>
      </c>
      <c r="AL15" s="19">
        <v>2</v>
      </c>
      <c r="AM15" s="23" t="s">
        <v>15</v>
      </c>
      <c r="AN15" s="19"/>
      <c r="AO15" s="16" t="str">
        <f t="shared" si="10"/>
        <v/>
      </c>
      <c r="AP15" s="19"/>
      <c r="AQ15" s="16" t="str">
        <f t="shared" si="11"/>
        <v/>
      </c>
      <c r="AR15" s="19"/>
      <c r="AS15" s="23"/>
      <c r="AT15" s="19"/>
      <c r="AU15" s="16" t="str">
        <f t="shared" si="12"/>
        <v/>
      </c>
      <c r="AV15" s="19"/>
      <c r="AW15" s="16" t="str">
        <f t="shared" si="13"/>
        <v/>
      </c>
      <c r="AX15" s="19"/>
      <c r="AY15" s="21"/>
      <c r="AZ15" s="24">
        <f t="shared" si="14"/>
        <v>2</v>
      </c>
      <c r="BA15" s="16">
        <f t="shared" si="21"/>
        <v>28</v>
      </c>
      <c r="BB15" s="25" t="str">
        <f t="shared" si="15"/>
        <v/>
      </c>
      <c r="BC15" s="16" t="str">
        <f t="shared" si="22"/>
        <v/>
      </c>
      <c r="BD15" s="25">
        <f t="shared" si="16"/>
        <v>2</v>
      </c>
      <c r="BE15" s="26">
        <f t="shared" si="17"/>
        <v>2</v>
      </c>
      <c r="BF15" s="40" t="s">
        <v>485</v>
      </c>
      <c r="BG15" s="41" t="s">
        <v>623</v>
      </c>
    </row>
    <row r="16" spans="1:59" ht="15.75" customHeight="1" x14ac:dyDescent="0.25">
      <c r="A16" s="822" t="s">
        <v>446</v>
      </c>
      <c r="B16" s="29" t="s">
        <v>15</v>
      </c>
      <c r="C16" s="823" t="s">
        <v>178</v>
      </c>
      <c r="D16" s="19"/>
      <c r="E16" s="16" t="str">
        <f t="shared" si="18"/>
        <v/>
      </c>
      <c r="F16" s="19"/>
      <c r="G16" s="16" t="str">
        <f t="shared" si="19"/>
        <v/>
      </c>
      <c r="H16" s="19"/>
      <c r="I16" s="23"/>
      <c r="J16" s="19"/>
      <c r="K16" s="16" t="str">
        <f t="shared" ref="K16:K29" si="24">IF(J16*15=0,"",J16*15)</f>
        <v/>
      </c>
      <c r="L16" s="19"/>
      <c r="M16" s="16" t="str">
        <f t="shared" si="20"/>
        <v/>
      </c>
      <c r="N16" s="19"/>
      <c r="O16" s="23"/>
      <c r="P16" s="19"/>
      <c r="Q16" s="16" t="str">
        <f t="shared" si="2"/>
        <v/>
      </c>
      <c r="R16" s="19"/>
      <c r="S16" s="16" t="str">
        <f t="shared" si="3"/>
        <v/>
      </c>
      <c r="T16" s="19"/>
      <c r="U16" s="23"/>
      <c r="V16" s="19"/>
      <c r="W16" s="16" t="str">
        <f t="shared" si="4"/>
        <v/>
      </c>
      <c r="X16" s="19"/>
      <c r="Y16" s="16" t="str">
        <f t="shared" si="5"/>
        <v/>
      </c>
      <c r="Z16" s="19"/>
      <c r="AA16" s="23"/>
      <c r="AB16" s="19">
        <v>1</v>
      </c>
      <c r="AC16" s="16">
        <v>14</v>
      </c>
      <c r="AD16" s="19">
        <v>3</v>
      </c>
      <c r="AE16" s="16">
        <v>42</v>
      </c>
      <c r="AF16" s="19">
        <v>4</v>
      </c>
      <c r="AG16" s="23" t="s">
        <v>97</v>
      </c>
      <c r="AH16" s="19"/>
      <c r="AI16" s="16"/>
      <c r="AJ16" s="19"/>
      <c r="AK16" s="16"/>
      <c r="AL16" s="81"/>
      <c r="AM16" s="23"/>
      <c r="AN16" s="19"/>
      <c r="AO16" s="16" t="str">
        <f t="shared" si="10"/>
        <v/>
      </c>
      <c r="AP16" s="19"/>
      <c r="AQ16" s="16" t="str">
        <f t="shared" si="11"/>
        <v/>
      </c>
      <c r="AR16" s="19"/>
      <c r="AS16" s="23"/>
      <c r="AT16" s="19"/>
      <c r="AU16" s="16" t="str">
        <f t="shared" si="12"/>
        <v/>
      </c>
      <c r="AV16" s="19"/>
      <c r="AW16" s="16" t="str">
        <f t="shared" si="13"/>
        <v/>
      </c>
      <c r="AX16" s="19"/>
      <c r="AY16" s="21"/>
      <c r="AZ16" s="24">
        <f>IF(D16+J16+P16+V16+AB16+AH16+AN16+AT16=0,"",D16+J16+P16+V16+AB16+AH16+AN16+AT16)</f>
        <v>1</v>
      </c>
      <c r="BA16" s="16">
        <f>IF((D16+J16+P16+V16+AB16+AH16+AN16+AT16)*14=0,"",(D16+J16+P16+V16+AB16+AH16+AN16+AT16)*14)</f>
        <v>14</v>
      </c>
      <c r="BB16" s="25">
        <f>IF(F16+L16+R16+X16+AD16+AJ16+AP16+AV16=0,"",F16+L16+R16+X16+AD16+AJ16+AP16+AV16)</f>
        <v>3</v>
      </c>
      <c r="BC16" s="16">
        <f>IF((L16+F16+R16+X16+AD16+AJ16+AP16+AV16)*14=0,"",(L16+F16+R16+X16+AD16+AJ16+AP16+AV16)*14)</f>
        <v>42</v>
      </c>
      <c r="BD16" s="25">
        <f>IF(N16+H16+T16+Z16+AF16+AL16+AR16+AX16=0,"",N16+H16+T16+Z16+AF16+AL16+AR16+AX16)</f>
        <v>4</v>
      </c>
      <c r="BE16" s="26">
        <f>IF(D16+F16+L16+J16+P16+R16+V16+X16+AB16+AD16+AH16+AJ16+AN16+AP16+AT16+AV16=0,"",D16+F16+L16+J16+P16+R16+V16+X16+AB16+AD16+AH16+AJ16+AN16+AP16+AT16+AV16)</f>
        <v>4</v>
      </c>
      <c r="BF16" s="40" t="s">
        <v>893</v>
      </c>
      <c r="BG16" s="824" t="s">
        <v>941</v>
      </c>
    </row>
    <row r="17" spans="1:59" ht="15.75" customHeight="1" x14ac:dyDescent="0.25">
      <c r="A17" s="822" t="s">
        <v>447</v>
      </c>
      <c r="B17" s="29" t="s">
        <v>15</v>
      </c>
      <c r="C17" s="823" t="s">
        <v>179</v>
      </c>
      <c r="D17" s="19"/>
      <c r="E17" s="16" t="str">
        <f t="shared" si="18"/>
        <v/>
      </c>
      <c r="F17" s="19"/>
      <c r="G17" s="16" t="str">
        <f t="shared" si="19"/>
        <v/>
      </c>
      <c r="H17" s="19"/>
      <c r="I17" s="23"/>
      <c r="J17" s="19"/>
      <c r="K17" s="16" t="str">
        <f t="shared" si="24"/>
        <v/>
      </c>
      <c r="L17" s="19"/>
      <c r="M17" s="16" t="str">
        <f t="shared" si="20"/>
        <v/>
      </c>
      <c r="N17" s="19"/>
      <c r="O17" s="23"/>
      <c r="P17" s="19"/>
      <c r="Q17" s="16" t="str">
        <f t="shared" si="2"/>
        <v/>
      </c>
      <c r="R17" s="19"/>
      <c r="S17" s="16" t="str">
        <f t="shared" si="3"/>
        <v/>
      </c>
      <c r="T17" s="19"/>
      <c r="U17" s="23"/>
      <c r="V17" s="19"/>
      <c r="W17" s="16" t="str">
        <f t="shared" si="4"/>
        <v/>
      </c>
      <c r="X17" s="19"/>
      <c r="Y17" s="16" t="str">
        <f t="shared" si="5"/>
        <v/>
      </c>
      <c r="Z17" s="19"/>
      <c r="AA17" s="23"/>
      <c r="AB17" s="19"/>
      <c r="AC17" s="16" t="str">
        <f t="shared" si="6"/>
        <v/>
      </c>
      <c r="AD17" s="19"/>
      <c r="AE17" s="16" t="str">
        <f t="shared" si="7"/>
        <v/>
      </c>
      <c r="AF17" s="19"/>
      <c r="AG17" s="23"/>
      <c r="AH17" s="19">
        <v>1</v>
      </c>
      <c r="AI17" s="16">
        <v>14</v>
      </c>
      <c r="AJ17" s="19">
        <v>1</v>
      </c>
      <c r="AK17" s="16">
        <v>14</v>
      </c>
      <c r="AL17" s="19">
        <v>4</v>
      </c>
      <c r="AM17" s="23" t="s">
        <v>97</v>
      </c>
      <c r="AN17" s="19"/>
      <c r="AO17" s="16"/>
      <c r="AP17" s="19"/>
      <c r="AQ17" s="16"/>
      <c r="AR17" s="81"/>
      <c r="AS17" s="23"/>
      <c r="AT17" s="19"/>
      <c r="AU17" s="16" t="str">
        <f t="shared" si="12"/>
        <v/>
      </c>
      <c r="AV17" s="19"/>
      <c r="AW17" s="16" t="str">
        <f t="shared" si="13"/>
        <v/>
      </c>
      <c r="AX17" s="19"/>
      <c r="AY17" s="21"/>
      <c r="AZ17" s="24">
        <f>IF(D17+J17+P17+V17+AB17+AH17+AN17+AT17=0,"",D17+J17+P17+V17+AB17+AH17+AN17+AT17)</f>
        <v>1</v>
      </c>
      <c r="BA17" s="16">
        <f>IF((D17+J17+P17+V17+AB17+AH17+AN17+AT17)*14=0,"",(D17+J17+P17+V17+AB17+AH17+AN17+AT17)*14)</f>
        <v>14</v>
      </c>
      <c r="BB17" s="25">
        <f>IF(F17+L17+R17+X17+AD17+AJ17+AP17+AV17=0,"",F17+L17+R17+X17+AD17+AJ17+AP17+AV17)</f>
        <v>1</v>
      </c>
      <c r="BC17" s="16">
        <f>IF((L17+F17+R17+X17+AD17+AJ17+AP17+AV17)*14=0,"",(L17+F17+R17+X17+AD17+AJ17+AP17+AV17)*14)</f>
        <v>14</v>
      </c>
      <c r="BD17" s="25">
        <f>IF(N17+H17+T17+Z17+AF17+AL17+AR17+AX17=0,"",N17+H17+T17+Z17+AF17+AL17+AR17+AX17)</f>
        <v>4</v>
      </c>
      <c r="BE17" s="26">
        <f>IF(D17+F17+L17+J17+P17+R17+V17+X17+AB17+AD17+AH17+AJ17+AN17+AP17+AT17+AV17=0,"",D17+F17+L17+J17+P17+R17+V17+X17+AB17+AD17+AH17+AJ17+AN17+AP17+AT17+AV17)</f>
        <v>2</v>
      </c>
      <c r="BF17" s="40" t="s">
        <v>893</v>
      </c>
      <c r="BG17" s="824" t="s">
        <v>941</v>
      </c>
    </row>
    <row r="18" spans="1:59" ht="15.75" customHeight="1" x14ac:dyDescent="0.2">
      <c r="A18" s="28" t="s">
        <v>180</v>
      </c>
      <c r="B18" s="29" t="s">
        <v>15</v>
      </c>
      <c r="C18" s="217" t="s">
        <v>181</v>
      </c>
      <c r="D18" s="19"/>
      <c r="E18" s="16" t="str">
        <f t="shared" si="18"/>
        <v/>
      </c>
      <c r="F18" s="19"/>
      <c r="G18" s="16" t="str">
        <f t="shared" si="19"/>
        <v/>
      </c>
      <c r="H18" s="19"/>
      <c r="I18" s="23"/>
      <c r="J18" s="19"/>
      <c r="K18" s="16" t="str">
        <f t="shared" si="24"/>
        <v/>
      </c>
      <c r="L18" s="19"/>
      <c r="M18" s="16" t="str">
        <f t="shared" si="20"/>
        <v/>
      </c>
      <c r="N18" s="19"/>
      <c r="O18" s="23"/>
      <c r="P18" s="19"/>
      <c r="Q18" s="16" t="str">
        <f t="shared" si="2"/>
        <v/>
      </c>
      <c r="R18" s="19"/>
      <c r="S18" s="16" t="str">
        <f t="shared" si="3"/>
        <v/>
      </c>
      <c r="T18" s="19"/>
      <c r="U18" s="23"/>
      <c r="V18" s="19"/>
      <c r="W18" s="16" t="str">
        <f t="shared" si="4"/>
        <v/>
      </c>
      <c r="X18" s="19"/>
      <c r="Y18" s="16" t="str">
        <f t="shared" si="5"/>
        <v/>
      </c>
      <c r="Z18" s="19"/>
      <c r="AA18" s="23"/>
      <c r="AB18" s="19"/>
      <c r="AC18" s="16"/>
      <c r="AD18" s="19"/>
      <c r="AE18" s="16"/>
      <c r="AF18" s="19"/>
      <c r="AG18" s="23"/>
      <c r="AH18" s="19">
        <v>2</v>
      </c>
      <c r="AI18" s="16">
        <v>28</v>
      </c>
      <c r="AJ18" s="19">
        <v>2</v>
      </c>
      <c r="AK18" s="16">
        <v>28</v>
      </c>
      <c r="AL18" s="19">
        <v>3</v>
      </c>
      <c r="AM18" s="23" t="s">
        <v>97</v>
      </c>
      <c r="AN18" s="19"/>
      <c r="AO18" s="16" t="str">
        <f t="shared" si="10"/>
        <v/>
      </c>
      <c r="AP18" s="19"/>
      <c r="AQ18" s="16" t="str">
        <f t="shared" si="11"/>
        <v/>
      </c>
      <c r="AR18" s="19"/>
      <c r="AS18" s="23"/>
      <c r="AT18" s="19"/>
      <c r="AU18" s="16" t="str">
        <f t="shared" si="12"/>
        <v/>
      </c>
      <c r="AV18" s="19"/>
      <c r="AW18" s="16" t="str">
        <f t="shared" si="13"/>
        <v/>
      </c>
      <c r="AX18" s="19"/>
      <c r="AY18" s="21"/>
      <c r="AZ18" s="24">
        <f t="shared" si="14"/>
        <v>2</v>
      </c>
      <c r="BA18" s="16">
        <f t="shared" si="21"/>
        <v>28</v>
      </c>
      <c r="BB18" s="25">
        <f t="shared" si="15"/>
        <v>2</v>
      </c>
      <c r="BC18" s="16">
        <f t="shared" si="22"/>
        <v>28</v>
      </c>
      <c r="BD18" s="25">
        <f t="shared" si="16"/>
        <v>3</v>
      </c>
      <c r="BE18" s="26">
        <f t="shared" si="17"/>
        <v>4</v>
      </c>
      <c r="BF18" s="40" t="s">
        <v>894</v>
      </c>
      <c r="BG18" s="41" t="s">
        <v>600</v>
      </c>
    </row>
    <row r="19" spans="1:59" ht="15.75" customHeight="1" x14ac:dyDescent="0.25">
      <c r="A19" s="28" t="s">
        <v>182</v>
      </c>
      <c r="B19" s="469" t="s">
        <v>15</v>
      </c>
      <c r="C19" s="217" t="s">
        <v>183</v>
      </c>
      <c r="D19" s="19"/>
      <c r="E19" s="16" t="str">
        <f t="shared" si="18"/>
        <v/>
      </c>
      <c r="F19" s="19"/>
      <c r="G19" s="16" t="str">
        <f t="shared" si="19"/>
        <v/>
      </c>
      <c r="H19" s="19"/>
      <c r="I19" s="23"/>
      <c r="J19" s="19"/>
      <c r="K19" s="16" t="str">
        <f t="shared" si="24"/>
        <v/>
      </c>
      <c r="L19" s="19"/>
      <c r="M19" s="16" t="str">
        <f t="shared" si="20"/>
        <v/>
      </c>
      <c r="N19" s="19"/>
      <c r="O19" s="23"/>
      <c r="P19" s="19"/>
      <c r="Q19" s="16" t="str">
        <f t="shared" si="2"/>
        <v/>
      </c>
      <c r="R19" s="19"/>
      <c r="S19" s="16" t="str">
        <f t="shared" si="3"/>
        <v/>
      </c>
      <c r="T19" s="19"/>
      <c r="U19" s="23"/>
      <c r="V19" s="19"/>
      <c r="W19" s="16" t="str">
        <f t="shared" si="4"/>
        <v/>
      </c>
      <c r="X19" s="19"/>
      <c r="Y19" s="16" t="str">
        <f t="shared" si="5"/>
        <v/>
      </c>
      <c r="Z19" s="19"/>
      <c r="AA19" s="23"/>
      <c r="AB19" s="19"/>
      <c r="AC19" s="16" t="str">
        <f t="shared" si="6"/>
        <v/>
      </c>
      <c r="AD19" s="19"/>
      <c r="AE19" s="16" t="str">
        <f t="shared" si="7"/>
        <v/>
      </c>
      <c r="AF19" s="19"/>
      <c r="AG19" s="23"/>
      <c r="AH19" s="19"/>
      <c r="AI19" s="16"/>
      <c r="AJ19" s="19"/>
      <c r="AK19" s="16"/>
      <c r="AL19" s="117"/>
      <c r="AM19" s="23"/>
      <c r="AN19" s="19">
        <v>1</v>
      </c>
      <c r="AO19" s="16">
        <v>14</v>
      </c>
      <c r="AP19" s="19">
        <v>1</v>
      </c>
      <c r="AQ19" s="16">
        <v>14</v>
      </c>
      <c r="AR19" s="117">
        <v>3</v>
      </c>
      <c r="AS19" s="23" t="s">
        <v>97</v>
      </c>
      <c r="AT19" s="19"/>
      <c r="AU19" s="16" t="str">
        <f t="shared" si="12"/>
        <v/>
      </c>
      <c r="AV19" s="19"/>
      <c r="AW19" s="16" t="str">
        <f t="shared" si="13"/>
        <v/>
      </c>
      <c r="AX19" s="19"/>
      <c r="AY19" s="21"/>
      <c r="AZ19" s="24">
        <f t="shared" si="14"/>
        <v>1</v>
      </c>
      <c r="BA19" s="16">
        <f t="shared" si="21"/>
        <v>14</v>
      </c>
      <c r="BB19" s="25">
        <f t="shared" si="15"/>
        <v>1</v>
      </c>
      <c r="BC19" s="16">
        <f t="shared" si="22"/>
        <v>14</v>
      </c>
      <c r="BD19" s="25">
        <f t="shared" si="16"/>
        <v>3</v>
      </c>
      <c r="BE19" s="26">
        <f t="shared" si="17"/>
        <v>2</v>
      </c>
      <c r="BF19" s="40" t="s">
        <v>894</v>
      </c>
      <c r="BG19" s="41" t="s">
        <v>601</v>
      </c>
    </row>
    <row r="20" spans="1:59" s="221" customFormat="1" ht="15.75" customHeight="1" x14ac:dyDescent="0.2">
      <c r="A20" s="28" t="s">
        <v>568</v>
      </c>
      <c r="B20" s="469" t="s">
        <v>15</v>
      </c>
      <c r="C20" s="217" t="s">
        <v>184</v>
      </c>
      <c r="D20" s="19"/>
      <c r="E20" s="16" t="str">
        <f t="shared" si="18"/>
        <v/>
      </c>
      <c r="F20" s="19"/>
      <c r="G20" s="16" t="str">
        <f t="shared" si="19"/>
        <v/>
      </c>
      <c r="H20" s="19"/>
      <c r="I20" s="23"/>
      <c r="J20" s="19"/>
      <c r="K20" s="16" t="str">
        <f t="shared" si="24"/>
        <v/>
      </c>
      <c r="L20" s="19"/>
      <c r="M20" s="16" t="str">
        <f t="shared" si="20"/>
        <v/>
      </c>
      <c r="N20" s="19"/>
      <c r="O20" s="23"/>
      <c r="P20" s="19"/>
      <c r="Q20" s="16" t="str">
        <f t="shared" si="2"/>
        <v/>
      </c>
      <c r="R20" s="19"/>
      <c r="S20" s="16" t="str">
        <f t="shared" si="3"/>
        <v/>
      </c>
      <c r="T20" s="19"/>
      <c r="U20" s="23"/>
      <c r="V20" s="19"/>
      <c r="W20" s="16" t="str">
        <f t="shared" si="4"/>
        <v/>
      </c>
      <c r="X20" s="19"/>
      <c r="Y20" s="16" t="str">
        <f t="shared" si="5"/>
        <v/>
      </c>
      <c r="Z20" s="19"/>
      <c r="AA20" s="23"/>
      <c r="AB20" s="19"/>
      <c r="AC20" s="16" t="str">
        <f t="shared" si="6"/>
        <v/>
      </c>
      <c r="AD20" s="19"/>
      <c r="AE20" s="16" t="str">
        <f t="shared" si="7"/>
        <v/>
      </c>
      <c r="AF20" s="19"/>
      <c r="AG20" s="23"/>
      <c r="AH20" s="19"/>
      <c r="AI20" s="16" t="str">
        <f t="shared" si="8"/>
        <v/>
      </c>
      <c r="AJ20" s="19"/>
      <c r="AK20" s="16" t="str">
        <f t="shared" si="9"/>
        <v/>
      </c>
      <c r="AL20" s="19"/>
      <c r="AM20" s="23"/>
      <c r="AN20" s="19">
        <v>1</v>
      </c>
      <c r="AO20" s="16">
        <v>14</v>
      </c>
      <c r="AP20" s="19">
        <v>3</v>
      </c>
      <c r="AQ20" s="16">
        <v>42</v>
      </c>
      <c r="AR20" s="19">
        <v>4</v>
      </c>
      <c r="AS20" s="23" t="s">
        <v>97</v>
      </c>
      <c r="AT20" s="19"/>
      <c r="AU20" s="16" t="str">
        <f t="shared" si="12"/>
        <v/>
      </c>
      <c r="AV20" s="19"/>
      <c r="AW20" s="16" t="str">
        <f t="shared" si="13"/>
        <v/>
      </c>
      <c r="AX20" s="19"/>
      <c r="AY20" s="21"/>
      <c r="AZ20" s="24">
        <f t="shared" si="14"/>
        <v>1</v>
      </c>
      <c r="BA20" s="16">
        <f t="shared" si="21"/>
        <v>14</v>
      </c>
      <c r="BB20" s="25">
        <f t="shared" si="15"/>
        <v>3</v>
      </c>
      <c r="BC20" s="16">
        <f t="shared" si="22"/>
        <v>42</v>
      </c>
      <c r="BD20" s="25">
        <f t="shared" si="16"/>
        <v>4</v>
      </c>
      <c r="BE20" s="26">
        <f t="shared" si="17"/>
        <v>4</v>
      </c>
      <c r="BF20" s="40" t="s">
        <v>893</v>
      </c>
      <c r="BG20" s="274" t="s">
        <v>673</v>
      </c>
    </row>
    <row r="21" spans="1:59" ht="15.75" customHeight="1" x14ac:dyDescent="0.2">
      <c r="A21" s="822" t="s">
        <v>569</v>
      </c>
      <c r="B21" s="469" t="s">
        <v>15</v>
      </c>
      <c r="C21" s="823" t="s">
        <v>185</v>
      </c>
      <c r="D21" s="19"/>
      <c r="E21" s="16" t="str">
        <f t="shared" si="18"/>
        <v/>
      </c>
      <c r="F21" s="19"/>
      <c r="G21" s="16" t="str">
        <f t="shared" si="19"/>
        <v/>
      </c>
      <c r="H21" s="19"/>
      <c r="I21" s="23"/>
      <c r="J21" s="19"/>
      <c r="K21" s="16" t="str">
        <f t="shared" si="24"/>
        <v/>
      </c>
      <c r="L21" s="19"/>
      <c r="M21" s="16" t="str">
        <f t="shared" si="20"/>
        <v/>
      </c>
      <c r="N21" s="19"/>
      <c r="O21" s="23"/>
      <c r="P21" s="19"/>
      <c r="Q21" s="16" t="str">
        <f t="shared" si="2"/>
        <v/>
      </c>
      <c r="R21" s="19"/>
      <c r="S21" s="16" t="str">
        <f t="shared" si="3"/>
        <v/>
      </c>
      <c r="T21" s="19"/>
      <c r="U21" s="23"/>
      <c r="V21" s="19"/>
      <c r="W21" s="16" t="str">
        <f t="shared" si="4"/>
        <v/>
      </c>
      <c r="X21" s="19"/>
      <c r="Y21" s="16" t="str">
        <f t="shared" si="5"/>
        <v/>
      </c>
      <c r="Z21" s="19"/>
      <c r="AA21" s="23"/>
      <c r="AB21" s="19"/>
      <c r="AC21" s="16" t="str">
        <f t="shared" si="6"/>
        <v/>
      </c>
      <c r="AD21" s="19"/>
      <c r="AE21" s="16" t="str">
        <f t="shared" si="7"/>
        <v/>
      </c>
      <c r="AF21" s="19"/>
      <c r="AG21" s="23"/>
      <c r="AH21" s="19"/>
      <c r="AI21" s="16" t="str">
        <f t="shared" si="8"/>
        <v/>
      </c>
      <c r="AJ21" s="19"/>
      <c r="AK21" s="16" t="str">
        <f t="shared" si="9"/>
        <v/>
      </c>
      <c r="AL21" s="19"/>
      <c r="AM21" s="23"/>
      <c r="AN21" s="19"/>
      <c r="AO21" s="16" t="str">
        <f t="shared" si="10"/>
        <v/>
      </c>
      <c r="AP21" s="19"/>
      <c r="AQ21" s="16" t="str">
        <f t="shared" si="11"/>
        <v/>
      </c>
      <c r="AR21" s="19"/>
      <c r="AS21" s="23"/>
      <c r="AT21" s="19">
        <v>1</v>
      </c>
      <c r="AU21" s="16">
        <v>10</v>
      </c>
      <c r="AV21" s="19">
        <v>3</v>
      </c>
      <c r="AW21" s="16">
        <v>30</v>
      </c>
      <c r="AX21" s="19">
        <v>3</v>
      </c>
      <c r="AY21" s="21" t="s">
        <v>97</v>
      </c>
      <c r="AZ21" s="24">
        <f t="shared" si="14"/>
        <v>1</v>
      </c>
      <c r="BA21" s="16">
        <v>10</v>
      </c>
      <c r="BB21" s="25">
        <f t="shared" si="15"/>
        <v>3</v>
      </c>
      <c r="BC21" s="16">
        <v>30</v>
      </c>
      <c r="BD21" s="25">
        <f t="shared" si="16"/>
        <v>3</v>
      </c>
      <c r="BE21" s="26">
        <f t="shared" si="17"/>
        <v>4</v>
      </c>
      <c r="BF21" s="40" t="s">
        <v>894</v>
      </c>
      <c r="BG21" s="824" t="s">
        <v>673</v>
      </c>
    </row>
    <row r="22" spans="1:59" ht="15.75" customHeight="1" x14ac:dyDescent="0.25">
      <c r="A22" s="12" t="s">
        <v>545</v>
      </c>
      <c r="B22" s="29" t="s">
        <v>15</v>
      </c>
      <c r="C22" s="14" t="s">
        <v>400</v>
      </c>
      <c r="D22" s="19"/>
      <c r="E22" s="16" t="str">
        <f t="shared" si="18"/>
        <v/>
      </c>
      <c r="F22" s="19"/>
      <c r="G22" s="16" t="str">
        <f t="shared" si="19"/>
        <v/>
      </c>
      <c r="H22" s="19"/>
      <c r="I22" s="23"/>
      <c r="J22" s="19"/>
      <c r="K22" s="16" t="str">
        <f t="shared" si="24"/>
        <v/>
      </c>
      <c r="L22" s="19"/>
      <c r="M22" s="16" t="str">
        <f t="shared" si="20"/>
        <v/>
      </c>
      <c r="N22" s="19"/>
      <c r="O22" s="23"/>
      <c r="P22" s="19"/>
      <c r="Q22" s="16" t="str">
        <f t="shared" si="2"/>
        <v/>
      </c>
      <c r="R22" s="19"/>
      <c r="S22" s="16" t="str">
        <f t="shared" si="3"/>
        <v/>
      </c>
      <c r="T22" s="19"/>
      <c r="U22" s="23"/>
      <c r="V22" s="81"/>
      <c r="W22" s="82" t="str">
        <f t="shared" si="4"/>
        <v/>
      </c>
      <c r="X22" s="19">
        <v>1</v>
      </c>
      <c r="Y22" s="16">
        <v>14</v>
      </c>
      <c r="Z22" s="19">
        <v>1</v>
      </c>
      <c r="AA22" s="23" t="s">
        <v>353</v>
      </c>
      <c r="AB22" s="19"/>
      <c r="AC22" s="16" t="str">
        <f t="shared" si="6"/>
        <v/>
      </c>
      <c r="AD22" s="19"/>
      <c r="AE22" s="16" t="str">
        <f t="shared" si="7"/>
        <v/>
      </c>
      <c r="AF22" s="19"/>
      <c r="AG22" s="23"/>
      <c r="AH22" s="19"/>
      <c r="AI22" s="16" t="str">
        <f t="shared" si="8"/>
        <v/>
      </c>
      <c r="AJ22" s="19"/>
      <c r="AK22" s="16" t="str">
        <f t="shared" si="9"/>
        <v/>
      </c>
      <c r="AL22" s="19"/>
      <c r="AM22" s="23"/>
      <c r="AN22" s="19"/>
      <c r="AO22" s="16" t="str">
        <f t="shared" si="10"/>
        <v/>
      </c>
      <c r="AP22" s="19"/>
      <c r="AQ22" s="16" t="str">
        <f t="shared" si="11"/>
        <v/>
      </c>
      <c r="AR22" s="19"/>
      <c r="AS22" s="23"/>
      <c r="AT22" s="19"/>
      <c r="AU22" s="16" t="str">
        <f t="shared" si="12"/>
        <v/>
      </c>
      <c r="AV22" s="19"/>
      <c r="AW22" s="16" t="str">
        <f t="shared" si="13"/>
        <v/>
      </c>
      <c r="AX22" s="19"/>
      <c r="AY22" s="21"/>
      <c r="AZ22" s="24" t="str">
        <f t="shared" si="14"/>
        <v/>
      </c>
      <c r="BA22" s="16" t="str">
        <f t="shared" si="21"/>
        <v/>
      </c>
      <c r="BB22" s="25">
        <f t="shared" si="15"/>
        <v>1</v>
      </c>
      <c r="BC22" s="16">
        <f t="shared" si="22"/>
        <v>14</v>
      </c>
      <c r="BD22" s="25">
        <f t="shared" si="16"/>
        <v>1</v>
      </c>
      <c r="BE22" s="26">
        <f t="shared" si="17"/>
        <v>1</v>
      </c>
      <c r="BF22" s="40" t="s">
        <v>462</v>
      </c>
      <c r="BG22" s="41" t="s">
        <v>483</v>
      </c>
    </row>
    <row r="23" spans="1:59" ht="15.75" customHeight="1" x14ac:dyDescent="0.25">
      <c r="A23" s="28" t="s">
        <v>186</v>
      </c>
      <c r="B23" s="29" t="s">
        <v>15</v>
      </c>
      <c r="C23" s="30" t="s">
        <v>187</v>
      </c>
      <c r="D23" s="71"/>
      <c r="E23" s="72" t="str">
        <f t="shared" si="18"/>
        <v/>
      </c>
      <c r="F23" s="71"/>
      <c r="G23" s="72" t="str">
        <f t="shared" si="19"/>
        <v/>
      </c>
      <c r="H23" s="71"/>
      <c r="I23" s="73"/>
      <c r="J23" s="71"/>
      <c r="K23" s="72" t="str">
        <f t="shared" si="24"/>
        <v/>
      </c>
      <c r="L23" s="71"/>
      <c r="M23" s="72" t="str">
        <f t="shared" si="20"/>
        <v/>
      </c>
      <c r="N23" s="71"/>
      <c r="O23" s="73"/>
      <c r="P23" s="81"/>
      <c r="Q23" s="16" t="str">
        <f t="shared" si="2"/>
        <v/>
      </c>
      <c r="R23" s="19">
        <v>1</v>
      </c>
      <c r="S23" s="16">
        <v>14</v>
      </c>
      <c r="T23" s="19">
        <v>1</v>
      </c>
      <c r="U23" s="23" t="s">
        <v>353</v>
      </c>
      <c r="V23" s="19"/>
      <c r="W23" s="16"/>
      <c r="X23" s="19"/>
      <c r="Y23" s="16"/>
      <c r="Z23" s="19"/>
      <c r="AA23" s="23"/>
      <c r="AB23" s="71"/>
      <c r="AC23" s="72" t="str">
        <f t="shared" si="6"/>
        <v/>
      </c>
      <c r="AD23" s="71"/>
      <c r="AE23" s="72" t="str">
        <f t="shared" si="7"/>
        <v/>
      </c>
      <c r="AF23" s="71"/>
      <c r="AG23" s="73"/>
      <c r="AH23" s="71"/>
      <c r="AI23" s="72" t="str">
        <f t="shared" si="8"/>
        <v/>
      </c>
      <c r="AJ23" s="71"/>
      <c r="AK23" s="72" t="str">
        <f t="shared" si="9"/>
        <v/>
      </c>
      <c r="AL23" s="71"/>
      <c r="AM23" s="73"/>
      <c r="AN23" s="19"/>
      <c r="AO23" s="16" t="str">
        <f t="shared" si="10"/>
        <v/>
      </c>
      <c r="AP23" s="19"/>
      <c r="AQ23" s="16" t="str">
        <f t="shared" si="11"/>
        <v/>
      </c>
      <c r="AR23" s="19"/>
      <c r="AS23" s="23"/>
      <c r="AT23" s="19"/>
      <c r="AU23" s="16" t="str">
        <f t="shared" si="12"/>
        <v/>
      </c>
      <c r="AV23" s="19"/>
      <c r="AW23" s="16" t="str">
        <f t="shared" si="13"/>
        <v/>
      </c>
      <c r="AX23" s="19"/>
      <c r="AY23" s="21"/>
      <c r="AZ23" s="24" t="str">
        <f t="shared" si="14"/>
        <v/>
      </c>
      <c r="BA23" s="16" t="str">
        <f t="shared" si="21"/>
        <v/>
      </c>
      <c r="BB23" s="25">
        <f t="shared" si="15"/>
        <v>1</v>
      </c>
      <c r="BC23" s="16">
        <f t="shared" si="22"/>
        <v>14</v>
      </c>
      <c r="BD23" s="25">
        <f t="shared" si="16"/>
        <v>1</v>
      </c>
      <c r="BE23" s="26">
        <f t="shared" si="17"/>
        <v>1</v>
      </c>
      <c r="BF23" s="40" t="s">
        <v>462</v>
      </c>
      <c r="BG23" s="41" t="s">
        <v>483</v>
      </c>
    </row>
    <row r="24" spans="1:59" ht="15.75" x14ac:dyDescent="0.25">
      <c r="A24" s="12" t="s">
        <v>188</v>
      </c>
      <c r="B24" s="29" t="s">
        <v>34</v>
      </c>
      <c r="C24" s="69" t="s">
        <v>189</v>
      </c>
      <c r="D24" s="211"/>
      <c r="E24" s="212" t="str">
        <f t="shared" si="18"/>
        <v/>
      </c>
      <c r="F24" s="213"/>
      <c r="G24" s="212" t="str">
        <f t="shared" si="19"/>
        <v/>
      </c>
      <c r="H24" s="214"/>
      <c r="I24" s="215"/>
      <c r="J24" s="211"/>
      <c r="K24" s="212" t="str">
        <f t="shared" si="24"/>
        <v/>
      </c>
      <c r="L24" s="213"/>
      <c r="M24" s="212" t="str">
        <f t="shared" si="20"/>
        <v/>
      </c>
      <c r="N24" s="214"/>
      <c r="O24" s="215"/>
      <c r="P24" s="211"/>
      <c r="Q24" s="212" t="str">
        <f t="shared" si="2"/>
        <v/>
      </c>
      <c r="R24" s="213">
        <v>1</v>
      </c>
      <c r="S24" s="212">
        <v>14</v>
      </c>
      <c r="T24" s="214">
        <v>2</v>
      </c>
      <c r="U24" s="215" t="s">
        <v>353</v>
      </c>
      <c r="V24" s="211"/>
      <c r="W24" s="212" t="str">
        <f t="shared" si="4"/>
        <v/>
      </c>
      <c r="X24" s="213"/>
      <c r="Y24" s="212" t="str">
        <f t="shared" si="5"/>
        <v/>
      </c>
      <c r="Z24" s="214"/>
      <c r="AA24" s="215"/>
      <c r="AB24" s="211"/>
      <c r="AC24" s="212" t="str">
        <f t="shared" si="6"/>
        <v/>
      </c>
      <c r="AD24" s="213"/>
      <c r="AE24" s="212" t="str">
        <f t="shared" si="7"/>
        <v/>
      </c>
      <c r="AF24" s="214"/>
      <c r="AG24" s="215"/>
      <c r="AH24" s="211"/>
      <c r="AI24" s="212" t="str">
        <f t="shared" si="8"/>
        <v/>
      </c>
      <c r="AJ24" s="213"/>
      <c r="AK24" s="212" t="str">
        <f t="shared" si="9"/>
        <v/>
      </c>
      <c r="AL24" s="214"/>
      <c r="AM24" s="215"/>
      <c r="AN24" s="211"/>
      <c r="AO24" s="212"/>
      <c r="AP24" s="386"/>
      <c r="AQ24" s="223"/>
      <c r="AR24" s="387"/>
      <c r="AS24" s="215"/>
      <c r="AT24" s="211"/>
      <c r="AU24" s="212" t="str">
        <f t="shared" si="12"/>
        <v/>
      </c>
      <c r="AV24" s="213"/>
      <c r="AW24" s="212" t="str">
        <f t="shared" si="13"/>
        <v/>
      </c>
      <c r="AX24" s="214"/>
      <c r="AY24" s="215"/>
      <c r="AZ24" s="350" t="str">
        <f t="shared" si="14"/>
        <v/>
      </c>
      <c r="BA24" s="132" t="str">
        <f t="shared" si="21"/>
        <v/>
      </c>
      <c r="BB24" s="224">
        <f t="shared" si="15"/>
        <v>1</v>
      </c>
      <c r="BC24" s="132">
        <f t="shared" si="22"/>
        <v>14</v>
      </c>
      <c r="BD24" s="224">
        <f t="shared" si="16"/>
        <v>2</v>
      </c>
      <c r="BE24" s="26">
        <f t="shared" si="17"/>
        <v>1</v>
      </c>
      <c r="BF24" s="41" t="s">
        <v>444</v>
      </c>
      <c r="BG24" s="41" t="s">
        <v>501</v>
      </c>
    </row>
    <row r="25" spans="1:59" x14ac:dyDescent="0.2">
      <c r="A25" s="28" t="s">
        <v>190</v>
      </c>
      <c r="B25" s="29" t="s">
        <v>15</v>
      </c>
      <c r="C25" s="116" t="s">
        <v>191</v>
      </c>
      <c r="D25" s="71"/>
      <c r="E25" s="72" t="str">
        <f t="shared" si="18"/>
        <v/>
      </c>
      <c r="F25" s="71"/>
      <c r="G25" s="72" t="str">
        <f t="shared" si="19"/>
        <v/>
      </c>
      <c r="H25" s="71"/>
      <c r="I25" s="73"/>
      <c r="J25" s="71"/>
      <c r="K25" s="16">
        <v>4</v>
      </c>
      <c r="L25" s="19">
        <v>2</v>
      </c>
      <c r="M25" s="16">
        <v>24</v>
      </c>
      <c r="N25" s="19">
        <v>3</v>
      </c>
      <c r="O25" s="23" t="s">
        <v>353</v>
      </c>
      <c r="P25" s="71"/>
      <c r="Q25" s="16" t="str">
        <f t="shared" si="2"/>
        <v/>
      </c>
      <c r="R25" s="19"/>
      <c r="S25" s="16" t="str">
        <f t="shared" si="3"/>
        <v/>
      </c>
      <c r="T25" s="19"/>
      <c r="U25" s="23"/>
      <c r="V25" s="71"/>
      <c r="W25" s="72" t="str">
        <f t="shared" si="4"/>
        <v/>
      </c>
      <c r="X25" s="71"/>
      <c r="Y25" s="72" t="str">
        <f t="shared" si="5"/>
        <v/>
      </c>
      <c r="Z25" s="71"/>
      <c r="AA25" s="73"/>
      <c r="AB25" s="71"/>
      <c r="AC25" s="72" t="str">
        <f t="shared" si="6"/>
        <v/>
      </c>
      <c r="AD25" s="71"/>
      <c r="AE25" s="72" t="str">
        <f t="shared" si="7"/>
        <v/>
      </c>
      <c r="AF25" s="71"/>
      <c r="AG25" s="73"/>
      <c r="AH25" s="71"/>
      <c r="AI25" s="72" t="str">
        <f t="shared" si="8"/>
        <v/>
      </c>
      <c r="AJ25" s="71"/>
      <c r="AK25" s="72" t="str">
        <f t="shared" si="9"/>
        <v/>
      </c>
      <c r="AL25" s="71"/>
      <c r="AM25" s="73"/>
      <c r="AN25" s="19"/>
      <c r="AO25" s="16" t="str">
        <f t="shared" si="10"/>
        <v/>
      </c>
      <c r="AP25" s="19"/>
      <c r="AQ25" s="16" t="str">
        <f t="shared" si="11"/>
        <v/>
      </c>
      <c r="AR25" s="19"/>
      <c r="AS25" s="23"/>
      <c r="AT25" s="19"/>
      <c r="AU25" s="16" t="str">
        <f t="shared" si="12"/>
        <v/>
      </c>
      <c r="AV25" s="19"/>
      <c r="AW25" s="16" t="str">
        <f t="shared" si="13"/>
        <v/>
      </c>
      <c r="AX25" s="19"/>
      <c r="AY25" s="21"/>
      <c r="AZ25" s="350" t="str">
        <f t="shared" si="14"/>
        <v/>
      </c>
      <c r="BA25" s="132">
        <v>4</v>
      </c>
      <c r="BB25" s="224">
        <f t="shared" si="15"/>
        <v>2</v>
      </c>
      <c r="BC25" s="132">
        <v>24</v>
      </c>
      <c r="BD25" s="224">
        <f t="shared" si="16"/>
        <v>3</v>
      </c>
      <c r="BE25" s="26">
        <f t="shared" si="17"/>
        <v>2</v>
      </c>
      <c r="BF25" s="41" t="s">
        <v>444</v>
      </c>
      <c r="BG25" s="41" t="s">
        <v>501</v>
      </c>
    </row>
    <row r="26" spans="1:59" ht="15.75" customHeight="1" x14ac:dyDescent="0.2">
      <c r="A26" s="28" t="s">
        <v>192</v>
      </c>
      <c r="B26" s="29" t="s">
        <v>15</v>
      </c>
      <c r="C26" s="116" t="s">
        <v>193</v>
      </c>
      <c r="D26" s="71"/>
      <c r="E26" s="72" t="str">
        <f t="shared" si="18"/>
        <v/>
      </c>
      <c r="F26" s="71"/>
      <c r="G26" s="72" t="str">
        <f t="shared" si="19"/>
        <v/>
      </c>
      <c r="H26" s="71"/>
      <c r="I26" s="73"/>
      <c r="J26" s="71"/>
      <c r="K26" s="72" t="str">
        <f t="shared" ref="K26" si="25">IF(J26*15=0,"",J26*15)</f>
        <v/>
      </c>
      <c r="L26" s="71"/>
      <c r="M26" s="72" t="str">
        <f t="shared" ref="M26" si="26">IF(L26*15=0,"",L26*15)</f>
        <v/>
      </c>
      <c r="N26" s="71"/>
      <c r="O26" s="73"/>
      <c r="P26" s="71"/>
      <c r="Q26" s="72" t="str">
        <f t="shared" si="2"/>
        <v/>
      </c>
      <c r="R26" s="71"/>
      <c r="S26" s="72" t="str">
        <f t="shared" si="3"/>
        <v/>
      </c>
      <c r="T26" s="71"/>
      <c r="U26" s="73"/>
      <c r="V26" s="71"/>
      <c r="W26" s="72" t="str">
        <f t="shared" si="4"/>
        <v/>
      </c>
      <c r="X26" s="19">
        <v>1</v>
      </c>
      <c r="Y26" s="16">
        <v>14</v>
      </c>
      <c r="Z26" s="19">
        <v>3</v>
      </c>
      <c r="AA26" s="23" t="s">
        <v>353</v>
      </c>
      <c r="AB26" s="19"/>
      <c r="AC26" s="16" t="str">
        <f t="shared" si="6"/>
        <v/>
      </c>
      <c r="AD26" s="19"/>
      <c r="AE26" s="16" t="str">
        <f t="shared" si="7"/>
        <v/>
      </c>
      <c r="AF26" s="19"/>
      <c r="AG26" s="23"/>
      <c r="AH26" s="71"/>
      <c r="AI26" s="72" t="str">
        <f t="shared" si="8"/>
        <v/>
      </c>
      <c r="AJ26" s="71"/>
      <c r="AK26" s="72" t="str">
        <f t="shared" si="9"/>
        <v/>
      </c>
      <c r="AL26" s="71"/>
      <c r="AM26" s="73"/>
      <c r="AN26" s="19"/>
      <c r="AO26" s="16" t="str">
        <f t="shared" si="10"/>
        <v/>
      </c>
      <c r="AP26" s="19"/>
      <c r="AQ26" s="16" t="str">
        <f t="shared" si="11"/>
        <v/>
      </c>
      <c r="AR26" s="19"/>
      <c r="AS26" s="23"/>
      <c r="AT26" s="19"/>
      <c r="AU26" s="16" t="str">
        <f t="shared" si="12"/>
        <v/>
      </c>
      <c r="AV26" s="19"/>
      <c r="AW26" s="16" t="str">
        <f t="shared" si="13"/>
        <v/>
      </c>
      <c r="AX26" s="19"/>
      <c r="AY26" s="21"/>
      <c r="AZ26" s="24" t="str">
        <f t="shared" si="14"/>
        <v/>
      </c>
      <c r="BA26" s="16" t="str">
        <f t="shared" si="21"/>
        <v/>
      </c>
      <c r="BB26" s="25">
        <f t="shared" si="15"/>
        <v>1</v>
      </c>
      <c r="BC26" s="16">
        <f t="shared" si="22"/>
        <v>14</v>
      </c>
      <c r="BD26" s="25">
        <f t="shared" si="16"/>
        <v>3</v>
      </c>
      <c r="BE26" s="26">
        <f t="shared" si="17"/>
        <v>1</v>
      </c>
      <c r="BF26" s="41" t="s">
        <v>444</v>
      </c>
      <c r="BG26" s="41" t="s">
        <v>501</v>
      </c>
    </row>
    <row r="27" spans="1:59" ht="15.75" customHeight="1" x14ac:dyDescent="0.2">
      <c r="A27" s="28" t="s">
        <v>865</v>
      </c>
      <c r="B27" s="29" t="s">
        <v>15</v>
      </c>
      <c r="C27" s="116" t="s">
        <v>866</v>
      </c>
      <c r="D27" s="19"/>
      <c r="E27" s="16" t="str">
        <f t="shared" si="18"/>
        <v/>
      </c>
      <c r="F27" s="19"/>
      <c r="G27" s="16" t="str">
        <f t="shared" si="19"/>
        <v/>
      </c>
      <c r="H27" s="19"/>
      <c r="I27" s="23"/>
      <c r="J27" s="19"/>
      <c r="K27" s="16" t="str">
        <f t="shared" si="24"/>
        <v/>
      </c>
      <c r="L27" s="19"/>
      <c r="M27" s="16" t="str">
        <f t="shared" si="20"/>
        <v/>
      </c>
      <c r="N27" s="19"/>
      <c r="O27" s="23"/>
      <c r="P27" s="19"/>
      <c r="Q27" s="16" t="str">
        <f t="shared" si="2"/>
        <v/>
      </c>
      <c r="R27" s="19"/>
      <c r="S27" s="16" t="str">
        <f t="shared" si="3"/>
        <v/>
      </c>
      <c r="T27" s="19"/>
      <c r="U27" s="23"/>
      <c r="V27" s="19"/>
      <c r="W27" s="16" t="str">
        <f t="shared" si="4"/>
        <v/>
      </c>
      <c r="X27" s="19"/>
      <c r="Y27" s="16" t="str">
        <f t="shared" si="5"/>
        <v/>
      </c>
      <c r="Z27" s="19"/>
      <c r="AA27" s="23"/>
      <c r="AB27" s="19"/>
      <c r="AC27" s="16" t="str">
        <f t="shared" si="6"/>
        <v/>
      </c>
      <c r="AD27" s="19">
        <v>1</v>
      </c>
      <c r="AE27" s="16">
        <v>14</v>
      </c>
      <c r="AF27" s="19">
        <v>3</v>
      </c>
      <c r="AG27" s="23" t="s">
        <v>353</v>
      </c>
      <c r="AH27" s="19"/>
      <c r="AI27" s="16" t="str">
        <f t="shared" si="8"/>
        <v/>
      </c>
      <c r="AJ27" s="19"/>
      <c r="AK27" s="16" t="str">
        <f t="shared" si="9"/>
        <v/>
      </c>
      <c r="AL27" s="19"/>
      <c r="AM27" s="23"/>
      <c r="AN27" s="19"/>
      <c r="AO27" s="16" t="str">
        <f t="shared" si="10"/>
        <v/>
      </c>
      <c r="AP27" s="19"/>
      <c r="AQ27" s="16" t="str">
        <f t="shared" si="11"/>
        <v/>
      </c>
      <c r="AR27" s="19"/>
      <c r="AS27" s="23"/>
      <c r="AT27" s="19"/>
      <c r="AU27" s="16" t="str">
        <f t="shared" si="12"/>
        <v/>
      </c>
      <c r="AV27" s="19"/>
      <c r="AW27" s="16" t="str">
        <f t="shared" si="13"/>
        <v/>
      </c>
      <c r="AX27" s="19"/>
      <c r="AY27" s="21"/>
      <c r="AZ27" s="24" t="str">
        <f t="shared" si="14"/>
        <v/>
      </c>
      <c r="BA27" s="16" t="str">
        <f t="shared" si="21"/>
        <v/>
      </c>
      <c r="BB27" s="25">
        <f t="shared" si="15"/>
        <v>1</v>
      </c>
      <c r="BC27" s="16">
        <f t="shared" si="22"/>
        <v>14</v>
      </c>
      <c r="BD27" s="25">
        <f t="shared" si="16"/>
        <v>3</v>
      </c>
      <c r="BE27" s="26">
        <f t="shared" si="17"/>
        <v>1</v>
      </c>
      <c r="BF27" s="41" t="s">
        <v>444</v>
      </c>
      <c r="BG27" s="41" t="s">
        <v>501</v>
      </c>
    </row>
    <row r="28" spans="1:59" ht="15.75" customHeight="1" x14ac:dyDescent="0.2">
      <c r="A28" s="28" t="s">
        <v>884</v>
      </c>
      <c r="B28" s="29" t="s">
        <v>15</v>
      </c>
      <c r="C28" s="116" t="s">
        <v>885</v>
      </c>
      <c r="D28" s="19"/>
      <c r="E28" s="16" t="str">
        <f t="shared" si="18"/>
        <v/>
      </c>
      <c r="F28" s="19"/>
      <c r="G28" s="16" t="str">
        <f t="shared" si="19"/>
        <v/>
      </c>
      <c r="H28" s="19"/>
      <c r="I28" s="23"/>
      <c r="J28" s="19"/>
      <c r="K28" s="16" t="str">
        <f t="shared" si="24"/>
        <v/>
      </c>
      <c r="L28" s="19"/>
      <c r="M28" s="16" t="str">
        <f t="shared" si="20"/>
        <v/>
      </c>
      <c r="N28" s="19"/>
      <c r="O28" s="23"/>
      <c r="P28" s="19"/>
      <c r="Q28" s="16" t="str">
        <f t="shared" si="2"/>
        <v/>
      </c>
      <c r="R28" s="19"/>
      <c r="S28" s="16" t="str">
        <f t="shared" si="3"/>
        <v/>
      </c>
      <c r="T28" s="19"/>
      <c r="U28" s="23"/>
      <c r="V28" s="19"/>
      <c r="W28" s="16" t="str">
        <f t="shared" si="4"/>
        <v/>
      </c>
      <c r="X28" s="19"/>
      <c r="Y28" s="16" t="str">
        <f t="shared" si="5"/>
        <v/>
      </c>
      <c r="Z28" s="19"/>
      <c r="AA28" s="23"/>
      <c r="AB28" s="19"/>
      <c r="AC28" s="16" t="str">
        <f t="shared" si="6"/>
        <v/>
      </c>
      <c r="AD28" s="19"/>
      <c r="AE28" s="16" t="str">
        <f t="shared" si="7"/>
        <v/>
      </c>
      <c r="AF28" s="19"/>
      <c r="AG28" s="23"/>
      <c r="AH28" s="19"/>
      <c r="AI28" s="16" t="str">
        <f t="shared" si="8"/>
        <v/>
      </c>
      <c r="AJ28" s="19">
        <v>1</v>
      </c>
      <c r="AK28" s="16">
        <v>14</v>
      </c>
      <c r="AL28" s="19">
        <v>2</v>
      </c>
      <c r="AM28" s="23" t="s">
        <v>353</v>
      </c>
      <c r="AN28" s="19"/>
      <c r="AO28" s="16" t="str">
        <f t="shared" si="10"/>
        <v/>
      </c>
      <c r="AP28" s="19"/>
      <c r="AQ28" s="16" t="str">
        <f t="shared" si="11"/>
        <v/>
      </c>
      <c r="AR28" s="19"/>
      <c r="AS28" s="23"/>
      <c r="AT28" s="19"/>
      <c r="AU28" s="16" t="str">
        <f t="shared" si="12"/>
        <v/>
      </c>
      <c r="AV28" s="19"/>
      <c r="AW28" s="16" t="str">
        <f t="shared" si="13"/>
        <v/>
      </c>
      <c r="AX28" s="19"/>
      <c r="AY28" s="21"/>
      <c r="AZ28" s="24" t="str">
        <f t="shared" si="14"/>
        <v/>
      </c>
      <c r="BA28" s="16" t="str">
        <f t="shared" si="21"/>
        <v/>
      </c>
      <c r="BB28" s="25">
        <f t="shared" si="15"/>
        <v>1</v>
      </c>
      <c r="BC28" s="16">
        <f t="shared" si="22"/>
        <v>14</v>
      </c>
      <c r="BD28" s="25">
        <f t="shared" si="16"/>
        <v>2</v>
      </c>
      <c r="BE28" s="26">
        <f t="shared" si="17"/>
        <v>1</v>
      </c>
      <c r="BF28" s="41" t="s">
        <v>444</v>
      </c>
      <c r="BG28" s="41" t="s">
        <v>501</v>
      </c>
    </row>
    <row r="29" spans="1:59" ht="15.75" customHeight="1" x14ac:dyDescent="0.2">
      <c r="A29" s="28" t="s">
        <v>867</v>
      </c>
      <c r="B29" s="29" t="s">
        <v>15</v>
      </c>
      <c r="C29" s="116" t="s">
        <v>868</v>
      </c>
      <c r="D29" s="19"/>
      <c r="E29" s="16" t="str">
        <f t="shared" si="18"/>
        <v/>
      </c>
      <c r="F29" s="19"/>
      <c r="G29" s="16" t="str">
        <f t="shared" si="19"/>
        <v/>
      </c>
      <c r="H29" s="19"/>
      <c r="I29" s="23"/>
      <c r="J29" s="19"/>
      <c r="K29" s="16" t="str">
        <f t="shared" si="24"/>
        <v/>
      </c>
      <c r="L29" s="19"/>
      <c r="M29" s="16" t="str">
        <f t="shared" si="20"/>
        <v/>
      </c>
      <c r="N29" s="19"/>
      <c r="O29" s="23"/>
      <c r="P29" s="19"/>
      <c r="Q29" s="16" t="str">
        <f t="shared" si="2"/>
        <v/>
      </c>
      <c r="R29" s="19"/>
      <c r="S29" s="16" t="str">
        <f t="shared" si="3"/>
        <v/>
      </c>
      <c r="T29" s="19"/>
      <c r="U29" s="23"/>
      <c r="V29" s="19"/>
      <c r="W29" s="16" t="str">
        <f t="shared" si="4"/>
        <v/>
      </c>
      <c r="X29" s="19"/>
      <c r="Y29" s="16" t="str">
        <f t="shared" si="5"/>
        <v/>
      </c>
      <c r="Z29" s="19"/>
      <c r="AA29" s="23"/>
      <c r="AB29" s="19"/>
      <c r="AC29" s="16" t="str">
        <f t="shared" si="6"/>
        <v/>
      </c>
      <c r="AD29" s="19"/>
      <c r="AE29" s="16" t="str">
        <f t="shared" si="7"/>
        <v/>
      </c>
      <c r="AF29" s="19"/>
      <c r="AG29" s="23"/>
      <c r="AH29" s="19"/>
      <c r="AI29" s="16" t="str">
        <f t="shared" si="8"/>
        <v/>
      </c>
      <c r="AJ29" s="19"/>
      <c r="AK29" s="16" t="str">
        <f t="shared" si="9"/>
        <v/>
      </c>
      <c r="AL29" s="19"/>
      <c r="AM29" s="23"/>
      <c r="AN29" s="19"/>
      <c r="AO29" s="16" t="str">
        <f t="shared" si="10"/>
        <v/>
      </c>
      <c r="AP29" s="19"/>
      <c r="AQ29" s="16" t="str">
        <f t="shared" si="11"/>
        <v/>
      </c>
      <c r="AR29" s="19"/>
      <c r="AS29" s="23"/>
      <c r="AT29" s="19"/>
      <c r="AU29" s="16" t="str">
        <f t="shared" si="12"/>
        <v/>
      </c>
      <c r="AV29" s="19">
        <v>1</v>
      </c>
      <c r="AW29" s="16">
        <v>10</v>
      </c>
      <c r="AX29" s="19">
        <v>2</v>
      </c>
      <c r="AY29" s="21" t="s">
        <v>353</v>
      </c>
      <c r="AZ29" s="24" t="str">
        <f t="shared" si="14"/>
        <v/>
      </c>
      <c r="BA29" s="16" t="str">
        <f t="shared" si="21"/>
        <v/>
      </c>
      <c r="BB29" s="25">
        <f t="shared" si="15"/>
        <v>1</v>
      </c>
      <c r="BC29" s="16">
        <v>10</v>
      </c>
      <c r="BD29" s="25">
        <f t="shared" si="16"/>
        <v>2</v>
      </c>
      <c r="BE29" s="26">
        <f t="shared" si="17"/>
        <v>1</v>
      </c>
      <c r="BF29" s="41" t="s">
        <v>444</v>
      </c>
      <c r="BG29" s="41" t="s">
        <v>501</v>
      </c>
    </row>
    <row r="30" spans="1:59" ht="15.75" customHeight="1" x14ac:dyDescent="0.2">
      <c r="A30" s="102" t="s">
        <v>194</v>
      </c>
      <c r="B30" s="29" t="s">
        <v>34</v>
      </c>
      <c r="C30" s="216" t="s">
        <v>195</v>
      </c>
      <c r="D30" s="211"/>
      <c r="E30" s="212" t="str">
        <f t="shared" si="18"/>
        <v/>
      </c>
      <c r="F30" s="213"/>
      <c r="G30" s="212" t="str">
        <f t="shared" si="19"/>
        <v/>
      </c>
      <c r="H30" s="214"/>
      <c r="I30" s="215"/>
      <c r="J30" s="211">
        <v>1</v>
      </c>
      <c r="K30" s="212">
        <v>14</v>
      </c>
      <c r="L30" s="213">
        <v>1</v>
      </c>
      <c r="M30" s="212">
        <v>14</v>
      </c>
      <c r="N30" s="214">
        <v>1</v>
      </c>
      <c r="O30" s="215" t="s">
        <v>352</v>
      </c>
      <c r="P30" s="211"/>
      <c r="Q30" s="212" t="str">
        <f t="shared" si="2"/>
        <v/>
      </c>
      <c r="R30" s="213"/>
      <c r="S30" s="212" t="str">
        <f t="shared" si="3"/>
        <v/>
      </c>
      <c r="T30" s="214"/>
      <c r="U30" s="215"/>
      <c r="V30" s="211"/>
      <c r="W30" s="212" t="str">
        <f t="shared" si="4"/>
        <v/>
      </c>
      <c r="X30" s="213"/>
      <c r="Y30" s="212" t="str">
        <f t="shared" si="5"/>
        <v/>
      </c>
      <c r="Z30" s="214"/>
      <c r="AA30" s="215"/>
      <c r="AB30" s="211"/>
      <c r="AC30" s="212" t="str">
        <f t="shared" si="6"/>
        <v/>
      </c>
      <c r="AD30" s="213"/>
      <c r="AE30" s="212" t="str">
        <f t="shared" si="7"/>
        <v/>
      </c>
      <c r="AF30" s="214"/>
      <c r="AG30" s="215"/>
      <c r="AH30" s="211"/>
      <c r="AI30" s="212" t="str">
        <f t="shared" si="8"/>
        <v/>
      </c>
      <c r="AJ30" s="213"/>
      <c r="AK30" s="212" t="str">
        <f t="shared" si="9"/>
        <v/>
      </c>
      <c r="AL30" s="214"/>
      <c r="AM30" s="215"/>
      <c r="AN30" s="211"/>
      <c r="AO30" s="212" t="str">
        <f t="shared" si="10"/>
        <v/>
      </c>
      <c r="AP30" s="213"/>
      <c r="AQ30" s="212" t="str">
        <f t="shared" si="11"/>
        <v/>
      </c>
      <c r="AR30" s="214"/>
      <c r="AS30" s="215"/>
      <c r="AT30" s="211"/>
      <c r="AU30" s="212" t="str">
        <f t="shared" si="12"/>
        <v/>
      </c>
      <c r="AV30" s="213"/>
      <c r="AW30" s="212" t="str">
        <f t="shared" si="13"/>
        <v/>
      </c>
      <c r="AX30" s="214"/>
      <c r="AY30" s="215"/>
      <c r="AZ30" s="24">
        <f t="shared" si="14"/>
        <v>1</v>
      </c>
      <c r="BA30" s="16">
        <f t="shared" si="21"/>
        <v>14</v>
      </c>
      <c r="BB30" s="25">
        <f t="shared" si="15"/>
        <v>1</v>
      </c>
      <c r="BC30" s="16">
        <f t="shared" si="22"/>
        <v>14</v>
      </c>
      <c r="BD30" s="25">
        <f t="shared" si="16"/>
        <v>1</v>
      </c>
      <c r="BE30" s="26">
        <f t="shared" si="17"/>
        <v>2</v>
      </c>
      <c r="BF30" s="41" t="s">
        <v>491</v>
      </c>
      <c r="BG30" s="41" t="s">
        <v>502</v>
      </c>
    </row>
    <row r="31" spans="1:59" ht="15.75" customHeight="1" x14ac:dyDescent="0.2">
      <c r="A31" s="102" t="s">
        <v>887</v>
      </c>
      <c r="B31" s="29" t="s">
        <v>34</v>
      </c>
      <c r="C31" s="473" t="s">
        <v>700</v>
      </c>
      <c r="D31" s="211"/>
      <c r="E31" s="212"/>
      <c r="F31" s="213"/>
      <c r="G31" s="212"/>
      <c r="H31" s="214"/>
      <c r="I31" s="215"/>
      <c r="J31" s="211"/>
      <c r="K31" s="212"/>
      <c r="L31" s="213">
        <v>1</v>
      </c>
      <c r="M31" s="212">
        <v>14</v>
      </c>
      <c r="N31" s="214">
        <v>2</v>
      </c>
      <c r="O31" s="215" t="s">
        <v>353</v>
      </c>
      <c r="P31" s="211"/>
      <c r="Q31" s="212"/>
      <c r="R31" s="213"/>
      <c r="S31" s="212"/>
      <c r="T31" s="214"/>
      <c r="U31" s="215"/>
      <c r="V31" s="211"/>
      <c r="W31" s="484"/>
      <c r="X31" s="213"/>
      <c r="Y31" s="484"/>
      <c r="Z31" s="214"/>
      <c r="AA31" s="215"/>
      <c r="AB31" s="211"/>
      <c r="AC31" s="212"/>
      <c r="AD31" s="213"/>
      <c r="AE31" s="212"/>
      <c r="AF31" s="214"/>
      <c r="AG31" s="215"/>
      <c r="AH31" s="211"/>
      <c r="AI31" s="212"/>
      <c r="AJ31" s="213"/>
      <c r="AK31" s="212"/>
      <c r="AL31" s="214"/>
      <c r="AM31" s="215"/>
      <c r="AN31" s="211"/>
      <c r="AO31" s="212"/>
      <c r="AP31" s="213"/>
      <c r="AQ31" s="212"/>
      <c r="AR31" s="214"/>
      <c r="AS31" s="215"/>
      <c r="AT31" s="211"/>
      <c r="AU31" s="484"/>
      <c r="AV31" s="213"/>
      <c r="AW31" s="484"/>
      <c r="AX31" s="214"/>
      <c r="AY31" s="215"/>
      <c r="AZ31" s="24"/>
      <c r="BA31" s="16"/>
      <c r="BB31" s="25">
        <v>1</v>
      </c>
      <c r="BC31" s="16">
        <v>14</v>
      </c>
      <c r="BD31" s="25">
        <v>2</v>
      </c>
      <c r="BE31" s="26">
        <v>1</v>
      </c>
      <c r="BF31" s="41" t="s">
        <v>444</v>
      </c>
      <c r="BG31" s="41" t="s">
        <v>457</v>
      </c>
    </row>
    <row r="32" spans="1:59" ht="15.75" customHeight="1" x14ac:dyDescent="0.25">
      <c r="A32" s="676" t="s">
        <v>196</v>
      </c>
      <c r="B32" s="859" t="s">
        <v>34</v>
      </c>
      <c r="C32" s="627" t="s">
        <v>197</v>
      </c>
      <c r="D32" s="211"/>
      <c r="E32" s="212" t="str">
        <f t="shared" si="18"/>
        <v/>
      </c>
      <c r="F32" s="213"/>
      <c r="G32" s="212"/>
      <c r="H32" s="214"/>
      <c r="I32" s="215"/>
      <c r="J32" s="211"/>
      <c r="K32" s="212"/>
      <c r="L32" s="213"/>
      <c r="M32" s="212"/>
      <c r="N32" s="214"/>
      <c r="O32" s="215"/>
      <c r="P32" s="211"/>
      <c r="Q32" s="212"/>
      <c r="R32" s="213"/>
      <c r="S32" s="212"/>
      <c r="T32" s="214"/>
      <c r="U32" s="215"/>
      <c r="V32" s="211"/>
      <c r="W32" s="16" t="str">
        <f t="shared" si="4"/>
        <v/>
      </c>
      <c r="X32" s="213"/>
      <c r="Y32" s="16" t="str">
        <f t="shared" si="5"/>
        <v/>
      </c>
      <c r="Z32" s="214"/>
      <c r="AA32" s="215"/>
      <c r="AB32" s="211"/>
      <c r="AC32" s="212" t="str">
        <f t="shared" si="6"/>
        <v/>
      </c>
      <c r="AD32" s="213"/>
      <c r="AE32" s="212"/>
      <c r="AF32" s="214"/>
      <c r="AG32" s="215"/>
      <c r="AH32" s="222">
        <v>2</v>
      </c>
      <c r="AI32" s="223">
        <v>28</v>
      </c>
      <c r="AJ32" s="386"/>
      <c r="AK32" s="223" t="str">
        <f t="shared" ref="AK32" si="27">IF(AJ32*15=0,"",AJ32*15)</f>
        <v/>
      </c>
      <c r="AL32" s="387">
        <v>1</v>
      </c>
      <c r="AM32" s="388" t="s">
        <v>87</v>
      </c>
      <c r="AN32" s="211"/>
      <c r="AO32" s="212"/>
      <c r="AP32" s="213"/>
      <c r="AQ32" s="212"/>
      <c r="AR32" s="214"/>
      <c r="AS32" s="215"/>
      <c r="AT32" s="211"/>
      <c r="AU32" s="16" t="str">
        <f t="shared" si="12"/>
        <v/>
      </c>
      <c r="AV32" s="213"/>
      <c r="AW32" s="16" t="str">
        <f t="shared" si="13"/>
        <v/>
      </c>
      <c r="AX32" s="214"/>
      <c r="AY32" s="215"/>
      <c r="AZ32" s="24">
        <f t="shared" si="14"/>
        <v>2</v>
      </c>
      <c r="BA32" s="16">
        <f t="shared" si="21"/>
        <v>28</v>
      </c>
      <c r="BB32" s="25" t="str">
        <f t="shared" si="15"/>
        <v/>
      </c>
      <c r="BC32" s="16" t="str">
        <f t="shared" si="22"/>
        <v/>
      </c>
      <c r="BD32" s="25">
        <f t="shared" si="16"/>
        <v>1</v>
      </c>
      <c r="BE32" s="26">
        <f t="shared" si="17"/>
        <v>2</v>
      </c>
      <c r="BF32" s="41" t="s">
        <v>488</v>
      </c>
      <c r="BG32" s="41" t="s">
        <v>570</v>
      </c>
    </row>
    <row r="33" spans="1:59" s="1" customFormat="1" ht="15.75" customHeight="1" x14ac:dyDescent="0.2">
      <c r="A33" s="28" t="s">
        <v>246</v>
      </c>
      <c r="B33" s="469" t="s">
        <v>34</v>
      </c>
      <c r="C33" s="380" t="s">
        <v>247</v>
      </c>
      <c r="D33" s="227"/>
      <c r="E33" s="228" t="str">
        <f t="shared" si="18"/>
        <v/>
      </c>
      <c r="F33" s="229"/>
      <c r="G33" s="228" t="str">
        <f t="shared" ref="G33:G50" si="28">IF(F33*15=0,"",F33*15)</f>
        <v/>
      </c>
      <c r="H33" s="230"/>
      <c r="I33" s="231"/>
      <c r="J33" s="227"/>
      <c r="K33" s="228" t="str">
        <f t="shared" ref="K33:K49" si="29">IF(J33*15=0,"",J33*15)</f>
        <v/>
      </c>
      <c r="L33" s="229"/>
      <c r="M33" s="228" t="str">
        <f t="shared" ref="M33:M52" si="30">IF(L33*15=0,"",L33*15)</f>
        <v/>
      </c>
      <c r="N33" s="230"/>
      <c r="O33" s="231"/>
      <c r="P33" s="227"/>
      <c r="Q33" s="228" t="str">
        <f t="shared" ref="Q33:Q52" si="31">IF(P33*15=0,"",P33*15)</f>
        <v/>
      </c>
      <c r="R33" s="229"/>
      <c r="S33" s="228" t="str">
        <f t="shared" ref="S33:S52" si="32">IF(R33*15=0,"",R33*15)</f>
        <v/>
      </c>
      <c r="T33" s="230"/>
      <c r="U33" s="231"/>
      <c r="V33" s="227"/>
      <c r="W33" s="228" t="str">
        <f t="shared" si="4"/>
        <v/>
      </c>
      <c r="X33" s="229"/>
      <c r="Y33" s="228" t="str">
        <f t="shared" si="5"/>
        <v/>
      </c>
      <c r="Z33" s="230"/>
      <c r="AA33" s="231"/>
      <c r="AB33" s="227"/>
      <c r="AC33" s="228" t="str">
        <f t="shared" si="6"/>
        <v/>
      </c>
      <c r="AD33" s="229"/>
      <c r="AE33" s="228" t="str">
        <f t="shared" ref="AE33:AE52" si="33">IF(AD33*15=0,"",AD33*15)</f>
        <v/>
      </c>
      <c r="AF33" s="230"/>
      <c r="AG33" s="231"/>
      <c r="AH33" s="227">
        <v>1</v>
      </c>
      <c r="AI33" s="228">
        <v>14</v>
      </c>
      <c r="AJ33" s="229">
        <v>1</v>
      </c>
      <c r="AK33" s="228">
        <v>14</v>
      </c>
      <c r="AL33" s="230">
        <v>2</v>
      </c>
      <c r="AM33" s="231" t="s">
        <v>97</v>
      </c>
      <c r="AN33" s="227"/>
      <c r="AO33" s="228" t="str">
        <f t="shared" ref="AO33:AO51" si="34">IF(AN33*15=0,"",AN33*15)</f>
        <v/>
      </c>
      <c r="AP33" s="229"/>
      <c r="AQ33" s="228" t="str">
        <f t="shared" si="11"/>
        <v/>
      </c>
      <c r="AR33" s="230"/>
      <c r="AS33" s="231"/>
      <c r="AT33" s="227"/>
      <c r="AU33" s="228" t="str">
        <f t="shared" si="12"/>
        <v/>
      </c>
      <c r="AV33" s="229"/>
      <c r="AW33" s="228" t="str">
        <f t="shared" si="13"/>
        <v/>
      </c>
      <c r="AX33" s="230"/>
      <c r="AY33" s="231"/>
      <c r="AZ33" s="24">
        <f t="shared" si="14"/>
        <v>1</v>
      </c>
      <c r="BA33" s="16">
        <f t="shared" si="21"/>
        <v>14</v>
      </c>
      <c r="BB33" s="25">
        <f t="shared" si="15"/>
        <v>1</v>
      </c>
      <c r="BC33" s="16">
        <f t="shared" si="22"/>
        <v>14</v>
      </c>
      <c r="BD33" s="25">
        <f t="shared" si="16"/>
        <v>2</v>
      </c>
      <c r="BE33" s="26">
        <f t="shared" si="17"/>
        <v>2</v>
      </c>
      <c r="BF33" s="41" t="s">
        <v>670</v>
      </c>
      <c r="BG33" s="41" t="s">
        <v>572</v>
      </c>
    </row>
    <row r="34" spans="1:59" s="27" customFormat="1" ht="15.75" customHeight="1" x14ac:dyDescent="0.2">
      <c r="A34" s="28" t="s">
        <v>248</v>
      </c>
      <c r="B34" s="469" t="s">
        <v>34</v>
      </c>
      <c r="C34" s="217" t="s">
        <v>540</v>
      </c>
      <c r="D34" s="227"/>
      <c r="E34" s="228" t="str">
        <f t="shared" si="18"/>
        <v/>
      </c>
      <c r="F34" s="229"/>
      <c r="G34" s="228" t="str">
        <f t="shared" si="28"/>
        <v/>
      </c>
      <c r="H34" s="230"/>
      <c r="I34" s="231"/>
      <c r="J34" s="227"/>
      <c r="K34" s="228" t="str">
        <f t="shared" si="29"/>
        <v/>
      </c>
      <c r="L34" s="229"/>
      <c r="M34" s="228" t="str">
        <f t="shared" si="30"/>
        <v/>
      </c>
      <c r="N34" s="230"/>
      <c r="O34" s="231"/>
      <c r="P34" s="227"/>
      <c r="Q34" s="228" t="str">
        <f t="shared" si="31"/>
        <v/>
      </c>
      <c r="R34" s="229"/>
      <c r="S34" s="228" t="str">
        <f t="shared" si="32"/>
        <v/>
      </c>
      <c r="T34" s="230"/>
      <c r="U34" s="231"/>
      <c r="V34" s="227"/>
      <c r="W34" s="228" t="str">
        <f t="shared" si="4"/>
        <v/>
      </c>
      <c r="X34" s="229"/>
      <c r="Y34" s="228" t="str">
        <f t="shared" si="5"/>
        <v/>
      </c>
      <c r="Z34" s="230"/>
      <c r="AA34" s="231"/>
      <c r="AB34" s="227"/>
      <c r="AC34" s="228" t="str">
        <f t="shared" si="6"/>
        <v/>
      </c>
      <c r="AD34" s="229"/>
      <c r="AE34" s="228" t="str">
        <f t="shared" si="33"/>
        <v/>
      </c>
      <c r="AF34" s="230"/>
      <c r="AG34" s="231"/>
      <c r="AH34" s="227"/>
      <c r="AI34" s="228" t="str">
        <f t="shared" ref="AI34:AI52" si="35">IF(AH34*15=0,"",AH34*15)</f>
        <v/>
      </c>
      <c r="AJ34" s="229"/>
      <c r="AK34" s="228" t="str">
        <f t="shared" ref="AK34:AK52" si="36">IF(AJ34*15=0,"",AJ34*15)</f>
        <v/>
      </c>
      <c r="AL34" s="230"/>
      <c r="AM34" s="231"/>
      <c r="AN34" s="227">
        <v>1</v>
      </c>
      <c r="AO34" s="228">
        <v>14</v>
      </c>
      <c r="AP34" s="229">
        <v>1</v>
      </c>
      <c r="AQ34" s="228">
        <v>14</v>
      </c>
      <c r="AR34" s="230">
        <v>2</v>
      </c>
      <c r="AS34" s="231" t="s">
        <v>97</v>
      </c>
      <c r="AT34" s="227"/>
      <c r="AU34" s="228" t="str">
        <f t="shared" si="12"/>
        <v/>
      </c>
      <c r="AV34" s="229"/>
      <c r="AW34" s="228" t="str">
        <f t="shared" si="13"/>
        <v/>
      </c>
      <c r="AX34" s="230"/>
      <c r="AY34" s="231"/>
      <c r="AZ34" s="24">
        <f t="shared" si="14"/>
        <v>1</v>
      </c>
      <c r="BA34" s="16">
        <f t="shared" si="21"/>
        <v>14</v>
      </c>
      <c r="BB34" s="25">
        <f t="shared" si="15"/>
        <v>1</v>
      </c>
      <c r="BC34" s="16">
        <f t="shared" si="22"/>
        <v>14</v>
      </c>
      <c r="BD34" s="25">
        <f t="shared" si="16"/>
        <v>2</v>
      </c>
      <c r="BE34" s="26">
        <f t="shared" si="17"/>
        <v>2</v>
      </c>
      <c r="BF34" s="41" t="s">
        <v>670</v>
      </c>
      <c r="BG34" s="41" t="s">
        <v>572</v>
      </c>
    </row>
    <row r="35" spans="1:59" s="27" customFormat="1" ht="15.75" customHeight="1" x14ac:dyDescent="0.2">
      <c r="A35" s="28" t="s">
        <v>250</v>
      </c>
      <c r="B35" s="469" t="s">
        <v>34</v>
      </c>
      <c r="C35" s="217" t="s">
        <v>251</v>
      </c>
      <c r="D35" s="227"/>
      <c r="E35" s="228" t="str">
        <f t="shared" si="18"/>
        <v/>
      </c>
      <c r="F35" s="229"/>
      <c r="G35" s="228" t="str">
        <f t="shared" si="28"/>
        <v/>
      </c>
      <c r="H35" s="230"/>
      <c r="I35" s="231"/>
      <c r="J35" s="227"/>
      <c r="K35" s="228" t="str">
        <f t="shared" si="29"/>
        <v/>
      </c>
      <c r="L35" s="229"/>
      <c r="M35" s="228" t="str">
        <f t="shared" si="30"/>
        <v/>
      </c>
      <c r="N35" s="230"/>
      <c r="O35" s="231"/>
      <c r="P35" s="227"/>
      <c r="Q35" s="228" t="str">
        <f t="shared" si="31"/>
        <v/>
      </c>
      <c r="R35" s="229"/>
      <c r="S35" s="228" t="str">
        <f t="shared" si="32"/>
        <v/>
      </c>
      <c r="T35" s="230"/>
      <c r="U35" s="231"/>
      <c r="V35" s="227"/>
      <c r="W35" s="228" t="str">
        <f t="shared" si="4"/>
        <v/>
      </c>
      <c r="X35" s="229"/>
      <c r="Y35" s="228" t="str">
        <f t="shared" si="5"/>
        <v/>
      </c>
      <c r="Z35" s="230"/>
      <c r="AA35" s="231"/>
      <c r="AB35" s="227"/>
      <c r="AC35" s="228" t="str">
        <f t="shared" si="6"/>
        <v/>
      </c>
      <c r="AD35" s="229"/>
      <c r="AE35" s="228" t="str">
        <f t="shared" si="33"/>
        <v/>
      </c>
      <c r="AF35" s="230"/>
      <c r="AG35" s="231"/>
      <c r="AH35" s="227"/>
      <c r="AI35" s="228" t="str">
        <f t="shared" si="35"/>
        <v/>
      </c>
      <c r="AJ35" s="229"/>
      <c r="AK35" s="228" t="str">
        <f t="shared" si="36"/>
        <v/>
      </c>
      <c r="AL35" s="230"/>
      <c r="AM35" s="231"/>
      <c r="AN35" s="227"/>
      <c r="AO35" s="228" t="str">
        <f t="shared" si="34"/>
        <v/>
      </c>
      <c r="AP35" s="229"/>
      <c r="AQ35" s="228" t="str">
        <f t="shared" si="11"/>
        <v/>
      </c>
      <c r="AR35" s="230"/>
      <c r="AS35" s="231"/>
      <c r="AT35" s="227">
        <v>1</v>
      </c>
      <c r="AU35" s="228">
        <v>10</v>
      </c>
      <c r="AV35" s="229">
        <v>1</v>
      </c>
      <c r="AW35" s="228">
        <v>10</v>
      </c>
      <c r="AX35" s="230">
        <v>2</v>
      </c>
      <c r="AY35" s="231" t="s">
        <v>97</v>
      </c>
      <c r="AZ35" s="24">
        <f t="shared" si="14"/>
        <v>1</v>
      </c>
      <c r="BA35" s="16">
        <v>10</v>
      </c>
      <c r="BB35" s="25">
        <f t="shared" si="15"/>
        <v>1</v>
      </c>
      <c r="BC35" s="16">
        <v>10</v>
      </c>
      <c r="BD35" s="25">
        <f t="shared" si="16"/>
        <v>2</v>
      </c>
      <c r="BE35" s="26">
        <f t="shared" si="17"/>
        <v>2</v>
      </c>
      <c r="BF35" s="41" t="s">
        <v>670</v>
      </c>
      <c r="BG35" s="41" t="s">
        <v>572</v>
      </c>
    </row>
    <row r="36" spans="1:59" s="27" customFormat="1" ht="15.75" customHeight="1" x14ac:dyDescent="0.25">
      <c r="A36" s="676" t="s">
        <v>573</v>
      </c>
      <c r="B36" s="469" t="s">
        <v>34</v>
      </c>
      <c r="C36" s="476" t="s">
        <v>403</v>
      </c>
      <c r="D36" s="227"/>
      <c r="E36" s="228" t="str">
        <f t="shared" si="18"/>
        <v/>
      </c>
      <c r="F36" s="229"/>
      <c r="G36" s="228" t="str">
        <f t="shared" si="28"/>
        <v/>
      </c>
      <c r="H36" s="230"/>
      <c r="I36" s="231"/>
      <c r="J36" s="227"/>
      <c r="K36" s="228" t="str">
        <f t="shared" si="29"/>
        <v/>
      </c>
      <c r="L36" s="229"/>
      <c r="M36" s="228" t="str">
        <f t="shared" si="30"/>
        <v/>
      </c>
      <c r="N36" s="230"/>
      <c r="O36" s="231"/>
      <c r="P36" s="227">
        <v>2</v>
      </c>
      <c r="Q36" s="228">
        <v>28</v>
      </c>
      <c r="R36" s="229">
        <v>2</v>
      </c>
      <c r="S36" s="228">
        <v>28</v>
      </c>
      <c r="T36" s="478">
        <v>4</v>
      </c>
      <c r="U36" s="231" t="s">
        <v>97</v>
      </c>
      <c r="V36" s="227"/>
      <c r="W36" s="228" t="str">
        <f t="shared" si="4"/>
        <v/>
      </c>
      <c r="X36" s="229"/>
      <c r="Y36" s="228" t="str">
        <f t="shared" si="5"/>
        <v/>
      </c>
      <c r="Z36" s="230"/>
      <c r="AA36" s="231"/>
      <c r="AB36" s="227"/>
      <c r="AC36" s="228" t="str">
        <f t="shared" si="6"/>
        <v/>
      </c>
      <c r="AD36" s="229"/>
      <c r="AE36" s="228" t="str">
        <f t="shared" si="33"/>
        <v/>
      </c>
      <c r="AF36" s="230"/>
      <c r="AG36" s="231"/>
      <c r="AH36" s="227"/>
      <c r="AI36" s="228" t="str">
        <f t="shared" si="35"/>
        <v/>
      </c>
      <c r="AJ36" s="229"/>
      <c r="AK36" s="228" t="str">
        <f t="shared" si="36"/>
        <v/>
      </c>
      <c r="AL36" s="230"/>
      <c r="AM36" s="231"/>
      <c r="AN36" s="227"/>
      <c r="AO36" s="228" t="str">
        <f t="shared" si="34"/>
        <v/>
      </c>
      <c r="AP36" s="229"/>
      <c r="AQ36" s="228" t="str">
        <f t="shared" si="11"/>
        <v/>
      </c>
      <c r="AR36" s="230"/>
      <c r="AS36" s="231"/>
      <c r="AT36" s="227"/>
      <c r="AU36" s="228" t="str">
        <f t="shared" ref="AU36" si="37">IF(AT36*15=0,"",AT36*15)</f>
        <v/>
      </c>
      <c r="AV36" s="229"/>
      <c r="AW36" s="228" t="str">
        <f t="shared" ref="AW36" si="38">IF(AV36*15=0,"",AV36*15)</f>
        <v/>
      </c>
      <c r="AX36" s="230"/>
      <c r="AY36" s="231"/>
      <c r="AZ36" s="24">
        <f t="shared" si="14"/>
        <v>2</v>
      </c>
      <c r="BA36" s="16">
        <f t="shared" si="21"/>
        <v>28</v>
      </c>
      <c r="BB36" s="25">
        <f t="shared" si="15"/>
        <v>2</v>
      </c>
      <c r="BC36" s="16">
        <f t="shared" si="22"/>
        <v>28</v>
      </c>
      <c r="BD36" s="25">
        <f t="shared" si="16"/>
        <v>4</v>
      </c>
      <c r="BE36" s="26">
        <f t="shared" si="17"/>
        <v>4</v>
      </c>
      <c r="BF36" s="41" t="s">
        <v>670</v>
      </c>
      <c r="BG36" s="41" t="s">
        <v>510</v>
      </c>
    </row>
    <row r="37" spans="1:59" s="1" customFormat="1" ht="15.75" customHeight="1" x14ac:dyDescent="0.25">
      <c r="A37" s="676" t="s">
        <v>574</v>
      </c>
      <c r="B37" s="469" t="s">
        <v>34</v>
      </c>
      <c r="C37" s="476" t="s">
        <v>404</v>
      </c>
      <c r="D37" s="227"/>
      <c r="E37" s="228" t="str">
        <f t="shared" si="18"/>
        <v/>
      </c>
      <c r="F37" s="229"/>
      <c r="G37" s="228" t="str">
        <f t="shared" si="28"/>
        <v/>
      </c>
      <c r="H37" s="230"/>
      <c r="I37" s="231"/>
      <c r="J37" s="227"/>
      <c r="K37" s="228" t="str">
        <f t="shared" si="29"/>
        <v/>
      </c>
      <c r="L37" s="229"/>
      <c r="M37" s="228" t="str">
        <f t="shared" si="30"/>
        <v/>
      </c>
      <c r="N37" s="230"/>
      <c r="O37" s="231"/>
      <c r="P37" s="227"/>
      <c r="Q37" s="228" t="str">
        <f t="shared" si="31"/>
        <v/>
      </c>
      <c r="R37" s="229"/>
      <c r="S37" s="228" t="str">
        <f t="shared" si="32"/>
        <v/>
      </c>
      <c r="T37" s="230"/>
      <c r="U37" s="231"/>
      <c r="V37" s="227">
        <v>2</v>
      </c>
      <c r="W37" s="228">
        <v>28</v>
      </c>
      <c r="X37" s="229">
        <v>3</v>
      </c>
      <c r="Y37" s="228">
        <v>42</v>
      </c>
      <c r="Z37" s="478">
        <v>5</v>
      </c>
      <c r="AA37" s="231" t="s">
        <v>97</v>
      </c>
      <c r="AB37" s="227"/>
      <c r="AC37" s="228" t="str">
        <f t="shared" si="6"/>
        <v/>
      </c>
      <c r="AD37" s="229"/>
      <c r="AE37" s="228" t="str">
        <f t="shared" si="33"/>
        <v/>
      </c>
      <c r="AF37" s="230"/>
      <c r="AG37" s="231"/>
      <c r="AH37" s="227"/>
      <c r="AI37" s="228" t="str">
        <f t="shared" si="35"/>
        <v/>
      </c>
      <c r="AJ37" s="229"/>
      <c r="AK37" s="228" t="str">
        <f t="shared" si="36"/>
        <v/>
      </c>
      <c r="AL37" s="230"/>
      <c r="AM37" s="231"/>
      <c r="AN37" s="227"/>
      <c r="AO37" s="228" t="str">
        <f t="shared" si="34"/>
        <v/>
      </c>
      <c r="AP37" s="229"/>
      <c r="AQ37" s="228" t="str">
        <f t="shared" si="11"/>
        <v/>
      </c>
      <c r="AR37" s="230"/>
      <c r="AS37" s="231"/>
      <c r="AT37" s="227"/>
      <c r="AU37" s="228" t="str">
        <f t="shared" si="12"/>
        <v/>
      </c>
      <c r="AV37" s="229"/>
      <c r="AW37" s="228" t="str">
        <f t="shared" si="13"/>
        <v/>
      </c>
      <c r="AX37" s="230"/>
      <c r="AY37" s="231"/>
      <c r="AZ37" s="24">
        <f t="shared" si="14"/>
        <v>2</v>
      </c>
      <c r="BA37" s="16">
        <f t="shared" si="21"/>
        <v>28</v>
      </c>
      <c r="BB37" s="25">
        <f t="shared" si="15"/>
        <v>3</v>
      </c>
      <c r="BC37" s="16">
        <f t="shared" si="22"/>
        <v>42</v>
      </c>
      <c r="BD37" s="25">
        <f t="shared" si="16"/>
        <v>5</v>
      </c>
      <c r="BE37" s="26">
        <f t="shared" si="17"/>
        <v>5</v>
      </c>
      <c r="BF37" s="41" t="s">
        <v>670</v>
      </c>
      <c r="BG37" s="41" t="s">
        <v>510</v>
      </c>
    </row>
    <row r="38" spans="1:59" s="1" customFormat="1" ht="15.75" customHeight="1" x14ac:dyDescent="0.25">
      <c r="A38" s="676" t="s">
        <v>575</v>
      </c>
      <c r="B38" s="469" t="s">
        <v>34</v>
      </c>
      <c r="C38" s="476" t="s">
        <v>405</v>
      </c>
      <c r="D38" s="227"/>
      <c r="E38" s="228" t="str">
        <f t="shared" si="18"/>
        <v/>
      </c>
      <c r="F38" s="229"/>
      <c r="G38" s="228" t="str">
        <f t="shared" si="28"/>
        <v/>
      </c>
      <c r="H38" s="230"/>
      <c r="I38" s="231"/>
      <c r="J38" s="227"/>
      <c r="K38" s="228" t="str">
        <f t="shared" si="29"/>
        <v/>
      </c>
      <c r="L38" s="229"/>
      <c r="M38" s="228" t="str">
        <f t="shared" si="30"/>
        <v/>
      </c>
      <c r="N38" s="230"/>
      <c r="O38" s="231"/>
      <c r="P38" s="227"/>
      <c r="Q38" s="228" t="str">
        <f t="shared" si="31"/>
        <v/>
      </c>
      <c r="R38" s="229"/>
      <c r="S38" s="228" t="str">
        <f t="shared" si="32"/>
        <v/>
      </c>
      <c r="T38" s="230"/>
      <c r="U38" s="231"/>
      <c r="V38" s="227"/>
      <c r="W38" s="228" t="str">
        <f t="shared" si="4"/>
        <v/>
      </c>
      <c r="X38" s="229"/>
      <c r="Y38" s="228" t="str">
        <f t="shared" si="5"/>
        <v/>
      </c>
      <c r="Z38" s="230"/>
      <c r="AA38" s="231"/>
      <c r="AB38" s="227">
        <v>1</v>
      </c>
      <c r="AC38" s="228">
        <v>14</v>
      </c>
      <c r="AD38" s="229">
        <v>3</v>
      </c>
      <c r="AE38" s="228">
        <v>42</v>
      </c>
      <c r="AF38" s="360">
        <v>4</v>
      </c>
      <c r="AG38" s="231" t="s">
        <v>252</v>
      </c>
      <c r="AH38" s="227"/>
      <c r="AI38" s="228" t="str">
        <f t="shared" si="35"/>
        <v/>
      </c>
      <c r="AJ38" s="229"/>
      <c r="AK38" s="228" t="str">
        <f t="shared" si="36"/>
        <v/>
      </c>
      <c r="AL38" s="230"/>
      <c r="AM38" s="231"/>
      <c r="AN38" s="227"/>
      <c r="AO38" s="228" t="str">
        <f t="shared" si="34"/>
        <v/>
      </c>
      <c r="AP38" s="229"/>
      <c r="AQ38" s="228" t="str">
        <f t="shared" si="11"/>
        <v/>
      </c>
      <c r="AR38" s="230"/>
      <c r="AS38" s="231"/>
      <c r="AT38" s="227"/>
      <c r="AU38" s="228" t="str">
        <f t="shared" si="12"/>
        <v/>
      </c>
      <c r="AV38" s="229"/>
      <c r="AW38" s="228" t="str">
        <f t="shared" si="13"/>
        <v/>
      </c>
      <c r="AX38" s="230"/>
      <c r="AY38" s="231"/>
      <c r="AZ38" s="24">
        <f t="shared" si="14"/>
        <v>1</v>
      </c>
      <c r="BA38" s="16">
        <f t="shared" si="21"/>
        <v>14</v>
      </c>
      <c r="BB38" s="25">
        <f t="shared" si="15"/>
        <v>3</v>
      </c>
      <c r="BC38" s="16">
        <f t="shared" si="22"/>
        <v>42</v>
      </c>
      <c r="BD38" s="25">
        <f t="shared" si="16"/>
        <v>4</v>
      </c>
      <c r="BE38" s="26">
        <f t="shared" si="17"/>
        <v>4</v>
      </c>
      <c r="BF38" s="41" t="s">
        <v>670</v>
      </c>
      <c r="BG38" s="41" t="s">
        <v>456</v>
      </c>
    </row>
    <row r="39" spans="1:59" s="1" customFormat="1" ht="15.75" customHeight="1" x14ac:dyDescent="0.25">
      <c r="A39" s="676" t="s">
        <v>576</v>
      </c>
      <c r="B39" s="469" t="s">
        <v>34</v>
      </c>
      <c r="C39" s="627" t="s">
        <v>408</v>
      </c>
      <c r="D39" s="227"/>
      <c r="E39" s="228" t="str">
        <f t="shared" si="18"/>
        <v/>
      </c>
      <c r="F39" s="229"/>
      <c r="G39" s="228" t="str">
        <f t="shared" si="28"/>
        <v/>
      </c>
      <c r="H39" s="230"/>
      <c r="I39" s="231"/>
      <c r="J39" s="227"/>
      <c r="K39" s="228" t="str">
        <f t="shared" si="29"/>
        <v/>
      </c>
      <c r="L39" s="229"/>
      <c r="M39" s="228" t="str">
        <f t="shared" si="30"/>
        <v/>
      </c>
      <c r="N39" s="230"/>
      <c r="O39" s="231"/>
      <c r="P39" s="227"/>
      <c r="Q39" s="228" t="str">
        <f t="shared" si="31"/>
        <v/>
      </c>
      <c r="R39" s="229"/>
      <c r="S39" s="228" t="str">
        <f t="shared" si="32"/>
        <v/>
      </c>
      <c r="T39" s="230"/>
      <c r="U39" s="231"/>
      <c r="V39" s="227"/>
      <c r="W39" s="228" t="str">
        <f t="shared" si="4"/>
        <v/>
      </c>
      <c r="X39" s="229"/>
      <c r="Y39" s="228" t="str">
        <f t="shared" si="5"/>
        <v/>
      </c>
      <c r="Z39" s="230"/>
      <c r="AA39" s="231"/>
      <c r="AB39" s="227"/>
      <c r="AC39" s="228" t="str">
        <f t="shared" si="6"/>
        <v/>
      </c>
      <c r="AD39" s="229"/>
      <c r="AE39" s="228" t="str">
        <f t="shared" si="33"/>
        <v/>
      </c>
      <c r="AF39" s="230"/>
      <c r="AG39" s="231"/>
      <c r="AH39" s="227">
        <v>1</v>
      </c>
      <c r="AI39" s="228">
        <v>14</v>
      </c>
      <c r="AJ39" s="229">
        <v>1</v>
      </c>
      <c r="AK39" s="228">
        <v>14</v>
      </c>
      <c r="AL39" s="360">
        <v>2</v>
      </c>
      <c r="AM39" s="231" t="s">
        <v>97</v>
      </c>
      <c r="AN39" s="227"/>
      <c r="AO39" s="228" t="str">
        <f t="shared" si="34"/>
        <v/>
      </c>
      <c r="AP39" s="229"/>
      <c r="AQ39" s="228" t="str">
        <f t="shared" si="11"/>
        <v/>
      </c>
      <c r="AR39" s="230"/>
      <c r="AS39" s="231"/>
      <c r="AT39" s="227"/>
      <c r="AU39" s="228" t="str">
        <f t="shared" si="12"/>
        <v/>
      </c>
      <c r="AV39" s="229"/>
      <c r="AW39" s="228" t="str">
        <f t="shared" si="13"/>
        <v/>
      </c>
      <c r="AX39" s="230"/>
      <c r="AY39" s="231"/>
      <c r="AZ39" s="24">
        <f t="shared" ref="AZ39:AZ52" si="39">IF(D39+J39+P39+V39+AB39+AH39+AN39+AT39=0,"",D39+J39+P39+V39+AB39+AH39+AN39+AT39)</f>
        <v>1</v>
      </c>
      <c r="BA39" s="16">
        <f t="shared" ref="BA39:BA51" si="40">IF((D39+J39+P39+V39+AB39+AH39+AN39+AT39)*14=0,"",(D39+J39+P39+V39+AB39+AH39+AN39+AT39)*14)</f>
        <v>14</v>
      </c>
      <c r="BB39" s="25">
        <f t="shared" ref="BB39:BB52" si="41">IF(F39+L39+R39+X39+AD39+AJ39+AP39+AV39=0,"",F39+L39+R39+X39+AD39+AJ39+AP39+AV39)</f>
        <v>1</v>
      </c>
      <c r="BC39" s="16">
        <f t="shared" ref="BC39:BC51" si="42">IF((L39+F39+R39+X39+AD39+AJ39+AP39+AV39)*14=0,"",(L39+F39+R39+X39+AD39+AJ39+AP39+AV39)*14)</f>
        <v>14</v>
      </c>
      <c r="BD39" s="25">
        <f t="shared" ref="BD39:BD52" si="43">IF(N39+H39+T39+Z39+AF39+AL39+AR39+AX39=0,"",N39+H39+T39+Z39+AF39+AL39+AR39+AX39)</f>
        <v>2</v>
      </c>
      <c r="BE39" s="26">
        <f t="shared" ref="BE39:BE52" si="44">IF(D39+F39+L39+J39+P39+R39+V39+X39+AB39+AD39+AH39+AJ39+AN39+AP39+AT39+AV39=0,"",D39+F39+L39+J39+P39+R39+V39+X39+AB39+AD39+AH39+AJ39+AN39+AP39+AT39+AV39)</f>
        <v>2</v>
      </c>
      <c r="BF39" s="41" t="s">
        <v>670</v>
      </c>
      <c r="BG39" s="41" t="s">
        <v>456</v>
      </c>
    </row>
    <row r="40" spans="1:59" s="1" customFormat="1" ht="15.75" customHeight="1" x14ac:dyDescent="0.25">
      <c r="A40" s="676" t="s">
        <v>577</v>
      </c>
      <c r="B40" s="469" t="s">
        <v>34</v>
      </c>
      <c r="C40" s="627" t="s">
        <v>409</v>
      </c>
      <c r="D40" s="227"/>
      <c r="E40" s="228" t="str">
        <f t="shared" si="18"/>
        <v/>
      </c>
      <c r="F40" s="229"/>
      <c r="G40" s="228" t="str">
        <f t="shared" si="28"/>
        <v/>
      </c>
      <c r="H40" s="230"/>
      <c r="I40" s="231"/>
      <c r="J40" s="227"/>
      <c r="K40" s="228" t="str">
        <f t="shared" si="29"/>
        <v/>
      </c>
      <c r="L40" s="229"/>
      <c r="M40" s="228" t="str">
        <f t="shared" si="30"/>
        <v/>
      </c>
      <c r="N40" s="230"/>
      <c r="O40" s="231"/>
      <c r="P40" s="227"/>
      <c r="Q40" s="228" t="str">
        <f t="shared" si="31"/>
        <v/>
      </c>
      <c r="R40" s="229"/>
      <c r="S40" s="228" t="str">
        <f t="shared" si="32"/>
        <v/>
      </c>
      <c r="T40" s="230"/>
      <c r="U40" s="231"/>
      <c r="V40" s="227"/>
      <c r="W40" s="228" t="str">
        <f t="shared" si="4"/>
        <v/>
      </c>
      <c r="X40" s="229"/>
      <c r="Y40" s="228" t="str">
        <f t="shared" si="5"/>
        <v/>
      </c>
      <c r="Z40" s="230"/>
      <c r="AA40" s="231"/>
      <c r="AB40" s="227"/>
      <c r="AC40" s="228" t="str">
        <f t="shared" si="6"/>
        <v/>
      </c>
      <c r="AD40" s="229"/>
      <c r="AE40" s="228" t="str">
        <f t="shared" si="33"/>
        <v/>
      </c>
      <c r="AF40" s="230"/>
      <c r="AG40" s="231"/>
      <c r="AH40" s="227"/>
      <c r="AI40" s="228" t="str">
        <f t="shared" ref="AI40" si="45">IF(AH40*15=0,"",AH40*15)</f>
        <v/>
      </c>
      <c r="AJ40" s="229"/>
      <c r="AK40" s="228" t="str">
        <f t="shared" ref="AK40" si="46">IF(AJ40*15=0,"",AJ40*15)</f>
        <v/>
      </c>
      <c r="AL40" s="230"/>
      <c r="AM40" s="231"/>
      <c r="AN40" s="227">
        <v>1</v>
      </c>
      <c r="AO40" s="228">
        <v>14</v>
      </c>
      <c r="AP40" s="229">
        <v>1</v>
      </c>
      <c r="AQ40" s="228">
        <v>14</v>
      </c>
      <c r="AR40" s="360">
        <v>2</v>
      </c>
      <c r="AS40" s="231" t="s">
        <v>97</v>
      </c>
      <c r="AT40" s="227"/>
      <c r="AU40" s="228" t="str">
        <f t="shared" si="12"/>
        <v/>
      </c>
      <c r="AV40" s="229"/>
      <c r="AW40" s="228" t="str">
        <f t="shared" si="13"/>
        <v/>
      </c>
      <c r="AX40" s="230"/>
      <c r="AY40" s="231"/>
      <c r="AZ40" s="24">
        <f t="shared" si="39"/>
        <v>1</v>
      </c>
      <c r="BA40" s="16">
        <f t="shared" si="40"/>
        <v>14</v>
      </c>
      <c r="BB40" s="25">
        <f t="shared" si="41"/>
        <v>1</v>
      </c>
      <c r="BC40" s="16">
        <f t="shared" si="42"/>
        <v>14</v>
      </c>
      <c r="BD40" s="25">
        <f t="shared" si="43"/>
        <v>2</v>
      </c>
      <c r="BE40" s="26">
        <f t="shared" si="44"/>
        <v>2</v>
      </c>
      <c r="BF40" s="41" t="s">
        <v>670</v>
      </c>
      <c r="BG40" s="41" t="s">
        <v>456</v>
      </c>
    </row>
    <row r="41" spans="1:59" s="1" customFormat="1" ht="15.75" customHeight="1" x14ac:dyDescent="0.2">
      <c r="A41" s="28" t="s">
        <v>578</v>
      </c>
      <c r="B41" s="469" t="s">
        <v>34</v>
      </c>
      <c r="C41" s="225" t="s">
        <v>410</v>
      </c>
      <c r="D41" s="227"/>
      <c r="E41" s="228" t="str">
        <f t="shared" si="18"/>
        <v/>
      </c>
      <c r="F41" s="229"/>
      <c r="G41" s="228" t="str">
        <f t="shared" si="28"/>
        <v/>
      </c>
      <c r="H41" s="230"/>
      <c r="I41" s="231"/>
      <c r="J41" s="227"/>
      <c r="K41" s="228" t="str">
        <f t="shared" si="29"/>
        <v/>
      </c>
      <c r="L41" s="229"/>
      <c r="M41" s="228" t="str">
        <f t="shared" si="30"/>
        <v/>
      </c>
      <c r="N41" s="230"/>
      <c r="O41" s="231"/>
      <c r="P41" s="227"/>
      <c r="Q41" s="228" t="str">
        <f t="shared" si="31"/>
        <v/>
      </c>
      <c r="R41" s="229"/>
      <c r="S41" s="228" t="str">
        <f t="shared" si="32"/>
        <v/>
      </c>
      <c r="T41" s="230"/>
      <c r="U41" s="231"/>
      <c r="V41" s="227"/>
      <c r="W41" s="228" t="str">
        <f t="shared" si="4"/>
        <v/>
      </c>
      <c r="X41" s="229"/>
      <c r="Y41" s="228" t="str">
        <f t="shared" si="5"/>
        <v/>
      </c>
      <c r="Z41" s="230"/>
      <c r="AA41" s="231"/>
      <c r="AB41" s="227"/>
      <c r="AC41" s="228" t="str">
        <f t="shared" si="6"/>
        <v/>
      </c>
      <c r="AD41" s="229"/>
      <c r="AE41" s="228" t="str">
        <f t="shared" si="33"/>
        <v/>
      </c>
      <c r="AF41" s="230"/>
      <c r="AG41" s="231"/>
      <c r="AH41" s="227"/>
      <c r="AI41" s="228" t="str">
        <f t="shared" si="35"/>
        <v/>
      </c>
      <c r="AJ41" s="229"/>
      <c r="AK41" s="228" t="str">
        <f t="shared" si="36"/>
        <v/>
      </c>
      <c r="AL41" s="230"/>
      <c r="AM41" s="231"/>
      <c r="AN41" s="227"/>
      <c r="AO41" s="228" t="str">
        <f t="shared" si="34"/>
        <v/>
      </c>
      <c r="AP41" s="229"/>
      <c r="AQ41" s="228" t="str">
        <f t="shared" si="11"/>
        <v/>
      </c>
      <c r="AR41" s="230"/>
      <c r="AS41" s="231"/>
      <c r="AT41" s="227"/>
      <c r="AU41" s="228" t="str">
        <f t="shared" si="12"/>
        <v/>
      </c>
      <c r="AV41" s="229">
        <v>2</v>
      </c>
      <c r="AW41" s="228">
        <v>20</v>
      </c>
      <c r="AX41" s="230">
        <v>1</v>
      </c>
      <c r="AY41" s="231" t="s">
        <v>252</v>
      </c>
      <c r="AZ41" s="24" t="str">
        <f t="shared" si="39"/>
        <v/>
      </c>
      <c r="BA41" s="16" t="str">
        <f t="shared" si="40"/>
        <v/>
      </c>
      <c r="BB41" s="25">
        <f t="shared" si="41"/>
        <v>2</v>
      </c>
      <c r="BC41" s="16">
        <v>20</v>
      </c>
      <c r="BD41" s="25">
        <f t="shared" si="43"/>
        <v>1</v>
      </c>
      <c r="BE41" s="26">
        <f t="shared" si="44"/>
        <v>2</v>
      </c>
      <c r="BF41" s="41" t="s">
        <v>670</v>
      </c>
      <c r="BG41" s="41" t="s">
        <v>456</v>
      </c>
    </row>
    <row r="42" spans="1:59" s="1" customFormat="1" ht="15.75" customHeight="1" x14ac:dyDescent="0.2">
      <c r="A42" s="720" t="s">
        <v>580</v>
      </c>
      <c r="B42" s="469" t="s">
        <v>34</v>
      </c>
      <c r="C42" s="472" t="s">
        <v>448</v>
      </c>
      <c r="D42" s="227"/>
      <c r="E42" s="228"/>
      <c r="F42" s="229"/>
      <c r="G42" s="228"/>
      <c r="H42" s="230"/>
      <c r="I42" s="231"/>
      <c r="J42" s="227"/>
      <c r="K42" s="228"/>
      <c r="L42" s="229"/>
      <c r="M42" s="228"/>
      <c r="N42" s="230"/>
      <c r="O42" s="231"/>
      <c r="P42" s="227"/>
      <c r="Q42" s="228"/>
      <c r="R42" s="229">
        <v>1</v>
      </c>
      <c r="S42" s="228">
        <v>14</v>
      </c>
      <c r="T42" s="230">
        <v>1</v>
      </c>
      <c r="U42" s="231" t="s">
        <v>352</v>
      </c>
      <c r="V42" s="227"/>
      <c r="W42" s="228"/>
      <c r="X42" s="229"/>
      <c r="Y42" s="228"/>
      <c r="Z42" s="230"/>
      <c r="AA42" s="231"/>
      <c r="AB42" s="227"/>
      <c r="AC42" s="228"/>
      <c r="AD42" s="229"/>
      <c r="AE42" s="228"/>
      <c r="AF42" s="230"/>
      <c r="AG42" s="231"/>
      <c r="AH42" s="227"/>
      <c r="AI42" s="228"/>
      <c r="AJ42" s="229"/>
      <c r="AK42" s="228"/>
      <c r="AL42" s="230"/>
      <c r="AM42" s="231"/>
      <c r="AN42" s="227"/>
      <c r="AO42" s="228"/>
      <c r="AP42" s="229"/>
      <c r="AQ42" s="228"/>
      <c r="AR42" s="230"/>
      <c r="AS42" s="231"/>
      <c r="AT42" s="227"/>
      <c r="AU42" s="228"/>
      <c r="AV42" s="229"/>
      <c r="AW42" s="228"/>
      <c r="AX42" s="230"/>
      <c r="AY42" s="231"/>
      <c r="AZ42" s="24" t="str">
        <f t="shared" ref="AZ42" si="47">IF(D42+J42+P42+V42+AB42+AH42+AN42+AT42=0,"",D42+J42+P42+V42+AB42+AH42+AN42+AT42)</f>
        <v/>
      </c>
      <c r="BA42" s="16" t="str">
        <f t="shared" ref="BA42" si="48">IF((D42+J42+P42+V42+AB42+AH42+AN42+AT42)*14=0,"",(D42+J42+P42+V42+AB42+AH42+AN42+AT42)*14)</f>
        <v/>
      </c>
      <c r="BB42" s="25">
        <f t="shared" ref="BB42" si="49">IF(F42+L42+R42+X42+AD42+AJ42+AP42+AV42=0,"",F42+L42+R42+X42+AD42+AJ42+AP42+AV42)</f>
        <v>1</v>
      </c>
      <c r="BC42" s="16">
        <f t="shared" ref="BC42" si="50">IF((L42+F42+R42+X42+AD42+AJ42+AP42+AV42)*14=0,"",(L42+F42+R42+X42+AD42+AJ42+AP42+AV42)*14)</f>
        <v>14</v>
      </c>
      <c r="BD42" s="25">
        <f t="shared" ref="BD42" si="51">IF(N42+H42+T42+Z42+AF42+AL42+AR42+AX42=0,"",N42+H42+T42+Z42+AF42+AL42+AR42+AX42)</f>
        <v>1</v>
      </c>
      <c r="BE42" s="26">
        <f t="shared" ref="BE42" si="52">IF(D42+F42+L42+J42+P42+R42+V42+X42+AB42+AD42+AH42+AJ42+AN42+AP42+AT42+AV42=0,"",D42+F42+L42+J42+P42+R42+V42+X42+AB42+AD42+AH42+AJ42+AN42+AP42+AT42+AV42)</f>
        <v>1</v>
      </c>
      <c r="BF42" s="41" t="s">
        <v>670</v>
      </c>
      <c r="BG42" s="41" t="s">
        <v>579</v>
      </c>
    </row>
    <row r="43" spans="1:59" s="1" customFormat="1" ht="15.75" customHeight="1" x14ac:dyDescent="0.25">
      <c r="A43" s="1017" t="s">
        <v>430</v>
      </c>
      <c r="B43" s="469" t="s">
        <v>34</v>
      </c>
      <c r="C43" s="1018" t="s">
        <v>406</v>
      </c>
      <c r="D43" s="227"/>
      <c r="E43" s="228"/>
      <c r="F43" s="229"/>
      <c r="G43" s="228"/>
      <c r="H43" s="230"/>
      <c r="I43" s="231"/>
      <c r="J43" s="227"/>
      <c r="K43" s="228"/>
      <c r="L43" s="229"/>
      <c r="M43" s="228"/>
      <c r="N43" s="230"/>
      <c r="O43" s="231"/>
      <c r="P43" s="227"/>
      <c r="Q43" s="228"/>
      <c r="R43" s="229"/>
      <c r="S43" s="228"/>
      <c r="T43" s="230"/>
      <c r="U43" s="231"/>
      <c r="V43" s="227"/>
      <c r="W43" s="228"/>
      <c r="X43" s="229"/>
      <c r="Y43" s="228"/>
      <c r="Z43" s="230"/>
      <c r="AA43" s="231"/>
      <c r="AB43" s="227"/>
      <c r="AC43" s="228"/>
      <c r="AD43" s="229">
        <v>1</v>
      </c>
      <c r="AE43" s="228">
        <v>14</v>
      </c>
      <c r="AF43" s="360">
        <v>1</v>
      </c>
      <c r="AG43" s="231" t="s">
        <v>87</v>
      </c>
      <c r="AH43" s="227"/>
      <c r="AI43" s="228"/>
      <c r="AJ43" s="229"/>
      <c r="AK43" s="228"/>
      <c r="AL43" s="230"/>
      <c r="AM43" s="231"/>
      <c r="AN43" s="357"/>
      <c r="AO43" s="358"/>
      <c r="AP43" s="359"/>
      <c r="AQ43" s="358"/>
      <c r="AR43" s="360"/>
      <c r="AS43" s="361"/>
      <c r="AT43" s="227"/>
      <c r="AU43" s="228"/>
      <c r="AV43" s="229"/>
      <c r="AW43" s="228"/>
      <c r="AX43" s="230"/>
      <c r="AY43" s="231"/>
      <c r="AZ43" s="24" t="str">
        <f t="shared" si="39"/>
        <v/>
      </c>
      <c r="BA43" s="16" t="str">
        <f t="shared" si="40"/>
        <v/>
      </c>
      <c r="BB43" s="25">
        <f t="shared" si="41"/>
        <v>1</v>
      </c>
      <c r="BC43" s="16">
        <f t="shared" si="42"/>
        <v>14</v>
      </c>
      <c r="BD43" s="25">
        <f t="shared" si="43"/>
        <v>1</v>
      </c>
      <c r="BE43" s="26">
        <f t="shared" si="44"/>
        <v>1</v>
      </c>
      <c r="BF43" s="41" t="s">
        <v>670</v>
      </c>
      <c r="BG43" s="41" t="s">
        <v>579</v>
      </c>
    </row>
    <row r="44" spans="1:59" s="1" customFormat="1" ht="15.75" customHeight="1" x14ac:dyDescent="0.2">
      <c r="A44" s="720" t="s">
        <v>431</v>
      </c>
      <c r="B44" s="469" t="s">
        <v>34</v>
      </c>
      <c r="C44" s="472" t="s">
        <v>407</v>
      </c>
      <c r="D44" s="227"/>
      <c r="E44" s="228"/>
      <c r="F44" s="229"/>
      <c r="G44" s="228"/>
      <c r="H44" s="230"/>
      <c r="I44" s="231"/>
      <c r="J44" s="227"/>
      <c r="K44" s="228"/>
      <c r="L44" s="229"/>
      <c r="M44" s="228"/>
      <c r="N44" s="230"/>
      <c r="O44" s="231"/>
      <c r="P44" s="227"/>
      <c r="Q44" s="228"/>
      <c r="R44" s="229"/>
      <c r="S44" s="228"/>
      <c r="T44" s="230"/>
      <c r="U44" s="231"/>
      <c r="V44" s="227"/>
      <c r="W44" s="228"/>
      <c r="X44" s="229"/>
      <c r="Y44" s="228"/>
      <c r="Z44" s="230"/>
      <c r="AA44" s="231"/>
      <c r="AB44" s="227">
        <v>1</v>
      </c>
      <c r="AC44" s="228">
        <v>14</v>
      </c>
      <c r="AD44" s="229">
        <v>1</v>
      </c>
      <c r="AE44" s="228">
        <v>14</v>
      </c>
      <c r="AF44" s="230">
        <v>3</v>
      </c>
      <c r="AG44" s="231" t="s">
        <v>15</v>
      </c>
      <c r="AH44" s="227"/>
      <c r="AI44" s="228"/>
      <c r="AJ44" s="229"/>
      <c r="AK44" s="228"/>
      <c r="AL44" s="230"/>
      <c r="AM44" s="231"/>
      <c r="AN44" s="227"/>
      <c r="AO44" s="228"/>
      <c r="AP44" s="229"/>
      <c r="AQ44" s="228"/>
      <c r="AR44" s="230"/>
      <c r="AS44" s="231"/>
      <c r="AT44" s="227"/>
      <c r="AU44" s="228"/>
      <c r="AV44" s="229"/>
      <c r="AW44" s="228"/>
      <c r="AX44" s="230"/>
      <c r="AY44" s="231"/>
      <c r="AZ44" s="24">
        <f t="shared" si="39"/>
        <v>1</v>
      </c>
      <c r="BA44" s="16">
        <f t="shared" si="40"/>
        <v>14</v>
      </c>
      <c r="BB44" s="25">
        <f t="shared" si="41"/>
        <v>1</v>
      </c>
      <c r="BC44" s="16">
        <f t="shared" si="42"/>
        <v>14</v>
      </c>
      <c r="BD44" s="25">
        <f t="shared" si="43"/>
        <v>3</v>
      </c>
      <c r="BE44" s="26">
        <f t="shared" si="44"/>
        <v>2</v>
      </c>
      <c r="BF44" s="41" t="s">
        <v>670</v>
      </c>
      <c r="BG44" s="41" t="s">
        <v>581</v>
      </c>
    </row>
    <row r="45" spans="1:59" s="1" customFormat="1" ht="15.75" customHeight="1" x14ac:dyDescent="0.2">
      <c r="A45" s="720" t="s">
        <v>582</v>
      </c>
      <c r="B45" s="469" t="s">
        <v>34</v>
      </c>
      <c r="C45" s="352" t="s">
        <v>411</v>
      </c>
      <c r="D45" s="227"/>
      <c r="E45" s="228"/>
      <c r="F45" s="229"/>
      <c r="G45" s="228"/>
      <c r="H45" s="230"/>
      <c r="I45" s="231"/>
      <c r="J45" s="227"/>
      <c r="K45" s="228"/>
      <c r="L45" s="229"/>
      <c r="M45" s="228"/>
      <c r="N45" s="230"/>
      <c r="O45" s="231"/>
      <c r="P45" s="227"/>
      <c r="Q45" s="228"/>
      <c r="R45" s="229"/>
      <c r="S45" s="228"/>
      <c r="T45" s="230"/>
      <c r="U45" s="231"/>
      <c r="V45" s="227"/>
      <c r="W45" s="228"/>
      <c r="X45" s="229"/>
      <c r="Y45" s="228"/>
      <c r="Z45" s="230"/>
      <c r="AA45" s="231"/>
      <c r="AB45" s="227"/>
      <c r="AC45" s="228"/>
      <c r="AD45" s="229"/>
      <c r="AE45" s="228"/>
      <c r="AF45" s="230"/>
      <c r="AG45" s="231"/>
      <c r="AH45" s="227"/>
      <c r="AI45" s="228"/>
      <c r="AJ45" s="229"/>
      <c r="AK45" s="228"/>
      <c r="AL45" s="230"/>
      <c r="AM45" s="231"/>
      <c r="AN45" s="227">
        <v>1</v>
      </c>
      <c r="AO45" s="228">
        <v>14</v>
      </c>
      <c r="AP45" s="229">
        <v>2</v>
      </c>
      <c r="AQ45" s="228">
        <v>28</v>
      </c>
      <c r="AR45" s="230">
        <v>3</v>
      </c>
      <c r="AS45" s="231" t="s">
        <v>97</v>
      </c>
      <c r="AT45" s="227"/>
      <c r="AU45" s="228"/>
      <c r="AV45" s="229"/>
      <c r="AW45" s="228"/>
      <c r="AX45" s="230"/>
      <c r="AY45" s="231"/>
      <c r="AZ45" s="24">
        <f t="shared" si="39"/>
        <v>1</v>
      </c>
      <c r="BA45" s="16">
        <f t="shared" si="40"/>
        <v>14</v>
      </c>
      <c r="BB45" s="25">
        <f t="shared" si="41"/>
        <v>2</v>
      </c>
      <c r="BC45" s="16">
        <f t="shared" si="42"/>
        <v>28</v>
      </c>
      <c r="BD45" s="25">
        <f t="shared" si="43"/>
        <v>3</v>
      </c>
      <c r="BE45" s="26">
        <f t="shared" si="44"/>
        <v>3</v>
      </c>
      <c r="BF45" s="41" t="s">
        <v>670</v>
      </c>
      <c r="BG45" s="41" t="s">
        <v>579</v>
      </c>
    </row>
    <row r="46" spans="1:59" s="1" customFormat="1" ht="15.75" customHeight="1" x14ac:dyDescent="0.2">
      <c r="A46" s="720" t="s">
        <v>583</v>
      </c>
      <c r="B46" s="469" t="s">
        <v>34</v>
      </c>
      <c r="C46" s="352" t="s">
        <v>412</v>
      </c>
      <c r="D46" s="227"/>
      <c r="E46" s="228" t="str">
        <f t="shared" si="18"/>
        <v/>
      </c>
      <c r="F46" s="229"/>
      <c r="G46" s="228" t="str">
        <f t="shared" si="28"/>
        <v/>
      </c>
      <c r="H46" s="230"/>
      <c r="I46" s="231"/>
      <c r="J46" s="227"/>
      <c r="K46" s="228" t="str">
        <f t="shared" si="29"/>
        <v/>
      </c>
      <c r="L46" s="229"/>
      <c r="M46" s="228" t="str">
        <f t="shared" si="30"/>
        <v/>
      </c>
      <c r="N46" s="230"/>
      <c r="O46" s="231"/>
      <c r="P46" s="227"/>
      <c r="Q46" s="228" t="str">
        <f t="shared" si="31"/>
        <v/>
      </c>
      <c r="R46" s="229"/>
      <c r="S46" s="228" t="str">
        <f t="shared" si="32"/>
        <v/>
      </c>
      <c r="T46" s="230"/>
      <c r="U46" s="231"/>
      <c r="V46" s="227"/>
      <c r="W46" s="228" t="str">
        <f t="shared" si="4"/>
        <v/>
      </c>
      <c r="X46" s="229"/>
      <c r="Y46" s="228" t="str">
        <f t="shared" si="5"/>
        <v/>
      </c>
      <c r="Z46" s="230"/>
      <c r="AA46" s="231"/>
      <c r="AB46" s="227"/>
      <c r="AC46" s="228" t="str">
        <f t="shared" si="6"/>
        <v/>
      </c>
      <c r="AD46" s="229"/>
      <c r="AE46" s="228" t="str">
        <f t="shared" si="33"/>
        <v/>
      </c>
      <c r="AF46" s="230"/>
      <c r="AG46" s="231"/>
      <c r="AH46" s="227"/>
      <c r="AI46" s="228" t="str">
        <f t="shared" si="35"/>
        <v/>
      </c>
      <c r="AJ46" s="229"/>
      <c r="AK46" s="228" t="str">
        <f t="shared" si="36"/>
        <v/>
      </c>
      <c r="AL46" s="230"/>
      <c r="AM46" s="231"/>
      <c r="AN46" s="227"/>
      <c r="AO46" s="228" t="str">
        <f t="shared" si="34"/>
        <v/>
      </c>
      <c r="AP46" s="229"/>
      <c r="AQ46" s="228" t="str">
        <f t="shared" si="11"/>
        <v/>
      </c>
      <c r="AR46" s="230"/>
      <c r="AS46" s="231"/>
      <c r="AT46" s="227">
        <v>2</v>
      </c>
      <c r="AU46" s="228">
        <v>20</v>
      </c>
      <c r="AV46" s="229">
        <v>2</v>
      </c>
      <c r="AW46" s="228">
        <v>20</v>
      </c>
      <c r="AX46" s="230">
        <v>3</v>
      </c>
      <c r="AY46" s="231" t="s">
        <v>97</v>
      </c>
      <c r="AZ46" s="24">
        <f t="shared" si="39"/>
        <v>2</v>
      </c>
      <c r="BA46" s="16">
        <v>20</v>
      </c>
      <c r="BB46" s="25">
        <f t="shared" si="41"/>
        <v>2</v>
      </c>
      <c r="BC46" s="16">
        <v>20</v>
      </c>
      <c r="BD46" s="25">
        <f t="shared" si="43"/>
        <v>3</v>
      </c>
      <c r="BE46" s="26">
        <f t="shared" si="44"/>
        <v>4</v>
      </c>
      <c r="BF46" s="41" t="s">
        <v>670</v>
      </c>
      <c r="BG46" s="41" t="s">
        <v>579</v>
      </c>
    </row>
    <row r="47" spans="1:59" s="571" customFormat="1" ht="15.75" customHeight="1" x14ac:dyDescent="0.25">
      <c r="A47" s="720" t="s">
        <v>688</v>
      </c>
      <c r="B47" s="819" t="s">
        <v>34</v>
      </c>
      <c r="C47" s="352" t="s">
        <v>689</v>
      </c>
      <c r="D47" s="357"/>
      <c r="E47" s="358"/>
      <c r="F47" s="359"/>
      <c r="G47" s="358"/>
      <c r="H47" s="360"/>
      <c r="I47" s="361"/>
      <c r="J47" s="357"/>
      <c r="K47" s="358"/>
      <c r="L47" s="359"/>
      <c r="M47" s="358"/>
      <c r="N47" s="360"/>
      <c r="O47" s="361"/>
      <c r="P47" s="357"/>
      <c r="Q47" s="358"/>
      <c r="R47" s="359"/>
      <c r="S47" s="358"/>
      <c r="T47" s="360"/>
      <c r="U47" s="361"/>
      <c r="V47" s="357"/>
      <c r="W47" s="358"/>
      <c r="X47" s="359"/>
      <c r="Y47" s="358"/>
      <c r="Z47" s="360"/>
      <c r="AA47" s="361"/>
      <c r="AB47" s="357"/>
      <c r="AC47" s="358"/>
      <c r="AD47" s="359"/>
      <c r="AE47" s="358"/>
      <c r="AF47" s="360"/>
      <c r="AG47" s="361"/>
      <c r="AH47" s="357"/>
      <c r="AI47" s="358"/>
      <c r="AJ47" s="359"/>
      <c r="AK47" s="358"/>
      <c r="AL47" s="360"/>
      <c r="AM47" s="361"/>
      <c r="AN47" s="227"/>
      <c r="AO47" s="228"/>
      <c r="AP47" s="229"/>
      <c r="AQ47" s="228"/>
      <c r="AR47" s="230"/>
      <c r="AS47" s="231"/>
      <c r="AT47" s="227"/>
      <c r="AU47" s="228"/>
      <c r="AV47" s="229">
        <v>1</v>
      </c>
      <c r="AW47" s="228">
        <v>10</v>
      </c>
      <c r="AX47" s="230">
        <v>1</v>
      </c>
      <c r="AY47" s="231" t="s">
        <v>353</v>
      </c>
      <c r="AZ47" s="570"/>
      <c r="BA47" s="82"/>
      <c r="BB47" s="25">
        <f t="shared" si="41"/>
        <v>1</v>
      </c>
      <c r="BC47" s="16">
        <v>10</v>
      </c>
      <c r="BD47" s="25">
        <f t="shared" si="43"/>
        <v>1</v>
      </c>
      <c r="BE47" s="26">
        <f t="shared" si="44"/>
        <v>1</v>
      </c>
      <c r="BF47" s="41" t="s">
        <v>670</v>
      </c>
      <c r="BG47" s="41" t="s">
        <v>690</v>
      </c>
    </row>
    <row r="48" spans="1:59" s="1" customFormat="1" ht="15.75" customHeight="1" x14ac:dyDescent="0.2">
      <c r="A48" s="719" t="s">
        <v>584</v>
      </c>
      <c r="B48" s="469" t="s">
        <v>34</v>
      </c>
      <c r="C48" s="352" t="s">
        <v>413</v>
      </c>
      <c r="D48" s="227"/>
      <c r="E48" s="228"/>
      <c r="F48" s="229"/>
      <c r="G48" s="228"/>
      <c r="H48" s="230"/>
      <c r="I48" s="231"/>
      <c r="J48" s="227"/>
      <c r="K48" s="228"/>
      <c r="L48" s="229"/>
      <c r="M48" s="228"/>
      <c r="N48" s="230"/>
      <c r="O48" s="231"/>
      <c r="P48" s="227"/>
      <c r="Q48" s="228"/>
      <c r="R48" s="229"/>
      <c r="S48" s="228"/>
      <c r="T48" s="230"/>
      <c r="U48" s="231"/>
      <c r="V48" s="227"/>
      <c r="W48" s="228"/>
      <c r="X48" s="229"/>
      <c r="Y48" s="228"/>
      <c r="Z48" s="230"/>
      <c r="AA48" s="231"/>
      <c r="AB48" s="227"/>
      <c r="AC48" s="228"/>
      <c r="AD48" s="229"/>
      <c r="AE48" s="228"/>
      <c r="AF48" s="230"/>
      <c r="AG48" s="231"/>
      <c r="AH48" s="227"/>
      <c r="AI48" s="228"/>
      <c r="AJ48" s="229"/>
      <c r="AK48" s="228"/>
      <c r="AL48" s="230"/>
      <c r="AM48" s="231"/>
      <c r="AN48" s="227">
        <v>1</v>
      </c>
      <c r="AO48" s="228">
        <v>14</v>
      </c>
      <c r="AP48" s="229">
        <v>1</v>
      </c>
      <c r="AQ48" s="228">
        <v>14</v>
      </c>
      <c r="AR48" s="230">
        <v>1</v>
      </c>
      <c r="AS48" s="231" t="s">
        <v>352</v>
      </c>
      <c r="AT48" s="227"/>
      <c r="AU48" s="228"/>
      <c r="AV48" s="229"/>
      <c r="AW48" s="228"/>
      <c r="AX48" s="230"/>
      <c r="AY48" s="231"/>
      <c r="AZ48" s="24">
        <f>IF(D48+J48+P48+V48+AB48+AH48+AN48+AT48=0,"",D48+J48+P48+V48+AB48+AH48+AN48+AT48)</f>
        <v>1</v>
      </c>
      <c r="BA48" s="16">
        <f>IF((D48+J48+P48+V48+AB48+AH48+AN48+AT48)*14=0,"",(D48+J48+P48+V48+AB48+AH48+AN48+AT48)*14)</f>
        <v>14</v>
      </c>
      <c r="BB48" s="25">
        <f>IF(F48+L48+R48+X48+AD48+AJ48+AP48+AV48=0,"",F48+L48+R48+X48+AD48+AJ48+AP48+AV48)</f>
        <v>1</v>
      </c>
      <c r="BC48" s="16">
        <f>IF((L48+F48+R48+X48+AD48+AJ48+AP48+AV48)*14=0,"",(L48+F48+R48+X48+AD48+AJ48+AP48+AV48)*14)</f>
        <v>14</v>
      </c>
      <c r="BD48" s="25">
        <f>IF(N48+H48+T48+Z48+AF48+AL48+AR48+AX48=0,"",N48+H48+T48+Z48+AF48+AL48+AR48+AX48)</f>
        <v>1</v>
      </c>
      <c r="BE48" s="26">
        <f>IF(D48+F48+L48+J48+P48+R48+V48+X48+AB48+AD48+AH48+AJ48+AN48+AP48+AT48+AV48=0,"",D48+F48+L48+J48+P48+R48+V48+X48+AB48+AD48+AH48+AJ48+AN48+AP48+AT48+AV48)</f>
        <v>2</v>
      </c>
      <c r="BF48" s="41" t="s">
        <v>491</v>
      </c>
      <c r="BG48" s="41" t="s">
        <v>585</v>
      </c>
    </row>
    <row r="49" spans="1:59" s="1" customFormat="1" ht="15.75" customHeight="1" x14ac:dyDescent="0.25">
      <c r="A49" s="363" t="s">
        <v>541</v>
      </c>
      <c r="B49" s="469" t="s">
        <v>15</v>
      </c>
      <c r="C49" s="69" t="s">
        <v>453</v>
      </c>
      <c r="D49" s="227"/>
      <c r="E49" s="228" t="str">
        <f>IF(D49*15=0,"",D49*15)</f>
        <v/>
      </c>
      <c r="F49" s="229"/>
      <c r="G49" s="228" t="str">
        <f>IF(F49*15=0,"",F49*15)</f>
        <v/>
      </c>
      <c r="H49" s="230"/>
      <c r="I49" s="231"/>
      <c r="J49" s="227"/>
      <c r="K49" s="228" t="str">
        <f t="shared" si="29"/>
        <v/>
      </c>
      <c r="L49" s="229"/>
      <c r="M49" s="228" t="str">
        <f t="shared" si="30"/>
        <v/>
      </c>
      <c r="N49" s="230"/>
      <c r="O49" s="231"/>
      <c r="P49" s="227"/>
      <c r="Q49" s="228" t="str">
        <f t="shared" si="31"/>
        <v/>
      </c>
      <c r="R49" s="229"/>
      <c r="S49" s="228" t="str">
        <f t="shared" si="32"/>
        <v/>
      </c>
      <c r="T49" s="230"/>
      <c r="U49" s="231"/>
      <c r="V49" s="227">
        <v>1</v>
      </c>
      <c r="W49" s="228">
        <v>14</v>
      </c>
      <c r="X49" s="229">
        <v>1</v>
      </c>
      <c r="Y49" s="228">
        <v>14</v>
      </c>
      <c r="Z49" s="230">
        <v>1</v>
      </c>
      <c r="AA49" s="231" t="s">
        <v>15</v>
      </c>
      <c r="AB49" s="357"/>
      <c r="AC49" s="358"/>
      <c r="AD49" s="359"/>
      <c r="AE49" s="358"/>
      <c r="AF49" s="360"/>
      <c r="AG49" s="361"/>
      <c r="AH49" s="357"/>
      <c r="AI49" s="358"/>
      <c r="AJ49" s="359"/>
      <c r="AK49" s="358"/>
      <c r="AL49" s="360"/>
      <c r="AM49" s="361"/>
      <c r="AN49" s="357"/>
      <c r="AO49" s="358"/>
      <c r="AP49" s="359"/>
      <c r="AQ49" s="358"/>
      <c r="AR49" s="360"/>
      <c r="AS49" s="361"/>
      <c r="AT49" s="227"/>
      <c r="AU49" s="228"/>
      <c r="AV49" s="229"/>
      <c r="AW49" s="228"/>
      <c r="AX49" s="230"/>
      <c r="AY49" s="231"/>
      <c r="AZ49" s="24">
        <f t="shared" ref="AZ49" si="53">IF(D49+J49+P49+V49+AB49+AH49+AN49+AT49=0,"",D49+J49+P49+V49+AB49+AH49+AN49+AT49)</f>
        <v>1</v>
      </c>
      <c r="BA49" s="16">
        <f t="shared" ref="BA49" si="54">IF((D49+J49+P49+V49+AB49+AH49+AN49+AT49)*14=0,"",(D49+J49+P49+V49+AB49+AH49+AN49+AT49)*14)</f>
        <v>14</v>
      </c>
      <c r="BB49" s="25">
        <f t="shared" ref="BB49" si="55">IF(F49+L49+R49+X49+AD49+AJ49+AP49+AV49=0,"",F49+L49+R49+X49+AD49+AJ49+AP49+AV49)</f>
        <v>1</v>
      </c>
      <c r="BC49" s="16">
        <f t="shared" ref="BC49" si="56">IF((L49+F49+R49+X49+AD49+AJ49+AP49+AV49)*14=0,"",(L49+F49+R49+X49+AD49+AJ49+AP49+AV49)*14)</f>
        <v>14</v>
      </c>
      <c r="BD49" s="25">
        <f t="shared" ref="BD49" si="57">IF(N49+H49+T49+Z49+AF49+AL49+AR49+AX49=0,"",N49+H49+T49+Z49+AF49+AL49+AR49+AX49)</f>
        <v>1</v>
      </c>
      <c r="BE49" s="26">
        <f t="shared" ref="BE49" si="58">IF(D49+F49+L49+J49+P49+R49+V49+X49+AB49+AD49+AH49+AJ49+AN49+AP49+AT49+AV49=0,"",D49+F49+L49+J49+P49+R49+V49+X49+AB49+AD49+AH49+AJ49+AN49+AP49+AT49+AV49)</f>
        <v>2</v>
      </c>
      <c r="BF49" s="41" t="s">
        <v>490</v>
      </c>
      <c r="BG49" s="41" t="s">
        <v>507</v>
      </c>
    </row>
    <row r="50" spans="1:59" s="1" customFormat="1" ht="15.75" customHeight="1" x14ac:dyDescent="0.2">
      <c r="A50" s="12" t="s">
        <v>620</v>
      </c>
      <c r="B50" s="469" t="s">
        <v>34</v>
      </c>
      <c r="C50" s="69" t="s">
        <v>465</v>
      </c>
      <c r="D50" s="227"/>
      <c r="E50" s="228" t="str">
        <f t="shared" si="18"/>
        <v/>
      </c>
      <c r="F50" s="229"/>
      <c r="G50" s="228" t="str">
        <f t="shared" si="28"/>
        <v/>
      </c>
      <c r="H50" s="230"/>
      <c r="I50" s="231"/>
      <c r="J50" s="227">
        <v>1</v>
      </c>
      <c r="K50" s="228">
        <v>14</v>
      </c>
      <c r="L50" s="229"/>
      <c r="M50" s="228" t="str">
        <f t="shared" si="30"/>
        <v/>
      </c>
      <c r="N50" s="230">
        <v>1</v>
      </c>
      <c r="O50" s="231" t="s">
        <v>87</v>
      </c>
      <c r="P50" s="227"/>
      <c r="Q50" s="228" t="str">
        <f t="shared" si="31"/>
        <v/>
      </c>
      <c r="R50" s="229"/>
      <c r="S50" s="228" t="str">
        <f t="shared" si="32"/>
        <v/>
      </c>
      <c r="T50" s="230"/>
      <c r="U50" s="231"/>
      <c r="V50" s="227"/>
      <c r="W50" s="228" t="str">
        <f t="shared" si="4"/>
        <v/>
      </c>
      <c r="X50" s="229"/>
      <c r="Y50" s="228" t="str">
        <f t="shared" si="5"/>
        <v/>
      </c>
      <c r="Z50" s="230"/>
      <c r="AA50" s="231"/>
      <c r="AB50" s="227"/>
      <c r="AC50" s="228" t="str">
        <f t="shared" si="6"/>
        <v/>
      </c>
      <c r="AD50" s="229"/>
      <c r="AE50" s="228" t="str">
        <f t="shared" si="33"/>
        <v/>
      </c>
      <c r="AF50" s="230"/>
      <c r="AG50" s="231"/>
      <c r="AH50" s="227"/>
      <c r="AI50" s="228" t="str">
        <f t="shared" si="35"/>
        <v/>
      </c>
      <c r="AJ50" s="229"/>
      <c r="AK50" s="228" t="str">
        <f t="shared" si="36"/>
        <v/>
      </c>
      <c r="AL50" s="230"/>
      <c r="AM50" s="231"/>
      <c r="AN50" s="227"/>
      <c r="AO50" s="228" t="str">
        <f t="shared" si="34"/>
        <v/>
      </c>
      <c r="AP50" s="229"/>
      <c r="AQ50" s="228" t="str">
        <f t="shared" si="11"/>
        <v/>
      </c>
      <c r="AR50" s="230"/>
      <c r="AS50" s="231"/>
      <c r="AT50" s="227"/>
      <c r="AU50" s="228"/>
      <c r="AV50" s="229"/>
      <c r="AW50" s="228" t="str">
        <f t="shared" si="13"/>
        <v/>
      </c>
      <c r="AX50" s="230"/>
      <c r="AY50" s="231"/>
      <c r="AZ50" s="24">
        <f t="shared" si="39"/>
        <v>1</v>
      </c>
      <c r="BA50" s="16">
        <f t="shared" si="40"/>
        <v>14</v>
      </c>
      <c r="BB50" s="25" t="str">
        <f t="shared" si="41"/>
        <v/>
      </c>
      <c r="BC50" s="16" t="str">
        <f t="shared" si="42"/>
        <v/>
      </c>
      <c r="BD50" s="25">
        <f t="shared" si="43"/>
        <v>1</v>
      </c>
      <c r="BE50" s="26">
        <f t="shared" si="44"/>
        <v>1</v>
      </c>
      <c r="BF50" s="41" t="s">
        <v>488</v>
      </c>
      <c r="BG50" s="41" t="s">
        <v>489</v>
      </c>
    </row>
    <row r="51" spans="1:59" s="1" customFormat="1" ht="15.75" customHeight="1" x14ac:dyDescent="0.2">
      <c r="A51" s="12" t="s">
        <v>619</v>
      </c>
      <c r="B51" s="469" t="s">
        <v>34</v>
      </c>
      <c r="C51" s="69" t="s">
        <v>466</v>
      </c>
      <c r="D51" s="227"/>
      <c r="E51" s="228" t="str">
        <f>IF(D51*15=0,"",D51*15)</f>
        <v/>
      </c>
      <c r="F51" s="229"/>
      <c r="G51" s="228" t="str">
        <f>IF(F51*15=0,"",F51*15)</f>
        <v/>
      </c>
      <c r="H51" s="230"/>
      <c r="I51" s="231"/>
      <c r="J51" s="227">
        <v>1</v>
      </c>
      <c r="K51" s="228">
        <v>14</v>
      </c>
      <c r="L51" s="229"/>
      <c r="M51" s="228" t="str">
        <f t="shared" si="30"/>
        <v/>
      </c>
      <c r="N51" s="230">
        <v>2</v>
      </c>
      <c r="O51" s="231" t="s">
        <v>87</v>
      </c>
      <c r="P51" s="227"/>
      <c r="Q51" s="228" t="str">
        <f t="shared" si="31"/>
        <v/>
      </c>
      <c r="R51" s="229"/>
      <c r="S51" s="228" t="str">
        <f t="shared" si="32"/>
        <v/>
      </c>
      <c r="T51" s="230"/>
      <c r="U51" s="231"/>
      <c r="V51" s="227"/>
      <c r="W51" s="228" t="str">
        <f t="shared" si="4"/>
        <v/>
      </c>
      <c r="X51" s="229"/>
      <c r="Y51" s="228" t="str">
        <f t="shared" si="5"/>
        <v/>
      </c>
      <c r="Z51" s="230"/>
      <c r="AA51" s="231"/>
      <c r="AB51" s="227"/>
      <c r="AC51" s="228" t="str">
        <f t="shared" si="6"/>
        <v/>
      </c>
      <c r="AD51" s="229"/>
      <c r="AE51" s="228" t="str">
        <f t="shared" si="33"/>
        <v/>
      </c>
      <c r="AF51" s="230"/>
      <c r="AG51" s="231"/>
      <c r="AH51" s="227"/>
      <c r="AI51" s="228" t="str">
        <f t="shared" si="35"/>
        <v/>
      </c>
      <c r="AJ51" s="229"/>
      <c r="AK51" s="228" t="str">
        <f t="shared" si="36"/>
        <v/>
      </c>
      <c r="AL51" s="230"/>
      <c r="AM51" s="231"/>
      <c r="AN51" s="227"/>
      <c r="AO51" s="228" t="str">
        <f t="shared" si="34"/>
        <v/>
      </c>
      <c r="AP51" s="229"/>
      <c r="AQ51" s="228" t="str">
        <f t="shared" si="11"/>
        <v/>
      </c>
      <c r="AR51" s="230"/>
      <c r="AS51" s="231"/>
      <c r="AT51" s="227"/>
      <c r="AU51" s="228" t="str">
        <f t="shared" si="12"/>
        <v/>
      </c>
      <c r="AV51" s="229"/>
      <c r="AW51" s="228" t="str">
        <f t="shared" si="13"/>
        <v/>
      </c>
      <c r="AX51" s="230"/>
      <c r="AY51" s="231"/>
      <c r="AZ51" s="24">
        <f t="shared" si="39"/>
        <v>1</v>
      </c>
      <c r="BA51" s="16">
        <f t="shared" si="40"/>
        <v>14</v>
      </c>
      <c r="BB51" s="25" t="str">
        <f t="shared" si="41"/>
        <v/>
      </c>
      <c r="BC51" s="16" t="str">
        <f t="shared" si="42"/>
        <v/>
      </c>
      <c r="BD51" s="25">
        <f t="shared" si="43"/>
        <v>2</v>
      </c>
      <c r="BE51" s="26">
        <f t="shared" si="44"/>
        <v>1</v>
      </c>
      <c r="BF51" s="40" t="s">
        <v>471</v>
      </c>
      <c r="BG51" s="41" t="s">
        <v>472</v>
      </c>
    </row>
    <row r="52" spans="1:59" s="1" customFormat="1" ht="15.75" customHeight="1" x14ac:dyDescent="0.2">
      <c r="A52" s="12" t="s">
        <v>253</v>
      </c>
      <c r="B52" s="469" t="s">
        <v>34</v>
      </c>
      <c r="C52" s="69" t="s">
        <v>254</v>
      </c>
      <c r="D52" s="227"/>
      <c r="E52" s="228" t="str">
        <f>IF(D52*15=0,"",D52*15)</f>
        <v/>
      </c>
      <c r="F52" s="229"/>
      <c r="G52" s="228" t="str">
        <f>IF(F52*15=0,"",F52*15)</f>
        <v/>
      </c>
      <c r="H52" s="230"/>
      <c r="I52" s="231"/>
      <c r="J52" s="227"/>
      <c r="K52" s="228" t="str">
        <f t="shared" ref="K52" si="59">IF(J52*15=0,"",J52*15)</f>
        <v/>
      </c>
      <c r="L52" s="229"/>
      <c r="M52" s="228" t="str">
        <f t="shared" si="30"/>
        <v/>
      </c>
      <c r="N52" s="230"/>
      <c r="O52" s="231"/>
      <c r="P52" s="227"/>
      <c r="Q52" s="228" t="str">
        <f t="shared" si="31"/>
        <v/>
      </c>
      <c r="R52" s="229"/>
      <c r="S52" s="228" t="str">
        <f t="shared" si="32"/>
        <v/>
      </c>
      <c r="T52" s="230"/>
      <c r="U52" s="231"/>
      <c r="V52" s="227"/>
      <c r="W52" s="228" t="str">
        <f t="shared" si="4"/>
        <v/>
      </c>
      <c r="X52" s="229"/>
      <c r="Y52" s="228" t="str">
        <f t="shared" si="5"/>
        <v/>
      </c>
      <c r="Z52" s="230"/>
      <c r="AA52" s="231"/>
      <c r="AB52" s="227"/>
      <c r="AC52" s="228" t="str">
        <f t="shared" si="6"/>
        <v/>
      </c>
      <c r="AD52" s="229"/>
      <c r="AE52" s="228" t="str">
        <f t="shared" si="33"/>
        <v/>
      </c>
      <c r="AF52" s="230"/>
      <c r="AG52" s="231"/>
      <c r="AH52" s="227"/>
      <c r="AI52" s="228" t="str">
        <f t="shared" si="35"/>
        <v/>
      </c>
      <c r="AJ52" s="229"/>
      <c r="AK52" s="228" t="str">
        <f t="shared" si="36"/>
        <v/>
      </c>
      <c r="AL52" s="230"/>
      <c r="AM52" s="231"/>
      <c r="AN52" s="227"/>
      <c r="AO52" s="228"/>
      <c r="AP52" s="229"/>
      <c r="AQ52" s="228"/>
      <c r="AR52" s="230"/>
      <c r="AS52" s="231"/>
      <c r="AT52" s="227">
        <v>1</v>
      </c>
      <c r="AU52" s="228">
        <v>10</v>
      </c>
      <c r="AV52" s="229">
        <v>1</v>
      </c>
      <c r="AW52" s="228">
        <v>10</v>
      </c>
      <c r="AX52" s="230">
        <v>2</v>
      </c>
      <c r="AY52" s="231" t="s">
        <v>15</v>
      </c>
      <c r="AZ52" s="24">
        <f t="shared" si="39"/>
        <v>1</v>
      </c>
      <c r="BA52" s="16">
        <v>10</v>
      </c>
      <c r="BB52" s="25">
        <f t="shared" si="41"/>
        <v>1</v>
      </c>
      <c r="BC52" s="16">
        <v>10</v>
      </c>
      <c r="BD52" s="25">
        <f t="shared" si="43"/>
        <v>2</v>
      </c>
      <c r="BE52" s="26">
        <f t="shared" si="44"/>
        <v>2</v>
      </c>
      <c r="BF52" s="41" t="s">
        <v>491</v>
      </c>
      <c r="BG52" s="41" t="s">
        <v>499</v>
      </c>
    </row>
    <row r="53" spans="1:59" s="200" customFormat="1" ht="15.75" customHeight="1" thickBot="1" x14ac:dyDescent="0.3">
      <c r="A53" s="257"/>
      <c r="B53" s="85"/>
      <c r="C53" s="258" t="s">
        <v>54</v>
      </c>
      <c r="D53" s="259">
        <f>SUM(D12:D52)</f>
        <v>7</v>
      </c>
      <c r="E53" s="259">
        <f>SUM(E12:E52)</f>
        <v>74</v>
      </c>
      <c r="F53" s="259">
        <f>SUM(F12:F52)</f>
        <v>2</v>
      </c>
      <c r="G53" s="259">
        <f>SUM(G12:G52)</f>
        <v>26</v>
      </c>
      <c r="H53" s="259">
        <f>SUM(H12:H52)</f>
        <v>6</v>
      </c>
      <c r="I53" s="260" t="s">
        <v>17</v>
      </c>
      <c r="J53" s="259">
        <f>SUM(J12:J52)</f>
        <v>4</v>
      </c>
      <c r="K53" s="259">
        <f>SUM(K12:K52)</f>
        <v>60</v>
      </c>
      <c r="L53" s="259">
        <f>SUM(L12:L52)</f>
        <v>4</v>
      </c>
      <c r="M53" s="259">
        <f>SUM(M12:M52)</f>
        <v>52</v>
      </c>
      <c r="N53" s="259">
        <f>SUM(N12:N52)</f>
        <v>11</v>
      </c>
      <c r="O53" s="260" t="s">
        <v>17</v>
      </c>
      <c r="P53" s="259">
        <f>SUM(P12:P52)</f>
        <v>2</v>
      </c>
      <c r="Q53" s="259">
        <f>SUM(Q12:Q52)</f>
        <v>28</v>
      </c>
      <c r="R53" s="259">
        <f>SUM(R12:R52)</f>
        <v>5</v>
      </c>
      <c r="S53" s="259">
        <f>SUM(S12:S52)</f>
        <v>70</v>
      </c>
      <c r="T53" s="259">
        <f>SUM(T12:T52)</f>
        <v>8</v>
      </c>
      <c r="U53" s="260" t="s">
        <v>17</v>
      </c>
      <c r="V53" s="259">
        <f>SUM(V12:V52)</f>
        <v>3</v>
      </c>
      <c r="W53" s="259">
        <f>SUM(W12:W52)</f>
        <v>42</v>
      </c>
      <c r="X53" s="259">
        <f>SUM(X12:X52)</f>
        <v>6</v>
      </c>
      <c r="Y53" s="259">
        <f>SUM(Y12:Y52)</f>
        <v>84</v>
      </c>
      <c r="Z53" s="259">
        <f>SUM(Z12:Z52)</f>
        <v>10</v>
      </c>
      <c r="AA53" s="260" t="s">
        <v>17</v>
      </c>
      <c r="AB53" s="259">
        <f>SUM(AB12:AB52)</f>
        <v>3</v>
      </c>
      <c r="AC53" s="259">
        <f>SUM(AC12:AC52)</f>
        <v>42</v>
      </c>
      <c r="AD53" s="259">
        <f>SUM(AD12:AD52)</f>
        <v>9</v>
      </c>
      <c r="AE53" s="259">
        <f>SUM(AE12:AE52)</f>
        <v>126</v>
      </c>
      <c r="AF53" s="259">
        <f>SUM(AF12:AF52)</f>
        <v>15</v>
      </c>
      <c r="AG53" s="260" t="s">
        <v>17</v>
      </c>
      <c r="AH53" s="259">
        <f>SUM(AH12:AH52)</f>
        <v>9</v>
      </c>
      <c r="AI53" s="259">
        <f>SUM(AI12:AI52)</f>
        <v>126</v>
      </c>
      <c r="AJ53" s="259">
        <f>SUM(AJ12:AJ52)</f>
        <v>6</v>
      </c>
      <c r="AK53" s="259">
        <f>SUM(AK12:AK52)</f>
        <v>84</v>
      </c>
      <c r="AL53" s="259">
        <f>SUM(AL12:AL52)</f>
        <v>16</v>
      </c>
      <c r="AM53" s="260" t="s">
        <v>17</v>
      </c>
      <c r="AN53" s="259">
        <f>SUM(AN12:AN52)</f>
        <v>6</v>
      </c>
      <c r="AO53" s="259">
        <f>SUM(AO12:AO52)</f>
        <v>84</v>
      </c>
      <c r="AP53" s="259">
        <f>SUM(AP12:AP52)</f>
        <v>9</v>
      </c>
      <c r="AQ53" s="259">
        <f>SUM(AQ12:AQ52)</f>
        <v>126</v>
      </c>
      <c r="AR53" s="261">
        <f>SUM(AR12:AR52)</f>
        <v>15</v>
      </c>
      <c r="AS53" s="260" t="s">
        <v>17</v>
      </c>
      <c r="AT53" s="259">
        <f>SUM(AT12:AT52)</f>
        <v>5</v>
      </c>
      <c r="AU53" s="259">
        <f>SUM(AU12:AU52)</f>
        <v>50</v>
      </c>
      <c r="AV53" s="259">
        <f>SUM(AV12:AV52)</f>
        <v>11</v>
      </c>
      <c r="AW53" s="259">
        <f>SUM(AW12:AW52)</f>
        <v>110</v>
      </c>
      <c r="AX53" s="259">
        <f>SUM(AX12:AX52)</f>
        <v>14</v>
      </c>
      <c r="AY53" s="260" t="s">
        <v>17</v>
      </c>
      <c r="AZ53" s="259">
        <f t="shared" ref="AZ53:BE53" si="60">SUM(AZ12:AZ52)</f>
        <v>39</v>
      </c>
      <c r="BA53" s="259">
        <f t="shared" si="60"/>
        <v>506</v>
      </c>
      <c r="BB53" s="259">
        <f t="shared" si="60"/>
        <v>52</v>
      </c>
      <c r="BC53" s="259">
        <f t="shared" si="60"/>
        <v>678</v>
      </c>
      <c r="BD53" s="351">
        <f t="shared" si="60"/>
        <v>95</v>
      </c>
      <c r="BE53" s="259">
        <f t="shared" si="60"/>
        <v>91</v>
      </c>
    </row>
    <row r="54" spans="1:59" s="200" customFormat="1" ht="15.75" customHeight="1" thickBot="1" x14ac:dyDescent="0.3">
      <c r="A54" s="262"/>
      <c r="B54" s="263"/>
      <c r="C54" s="197" t="s">
        <v>44</v>
      </c>
      <c r="D54" s="198">
        <f>D10+D53</f>
        <v>16</v>
      </c>
      <c r="E54" s="198">
        <f>E10+E53</f>
        <v>186</v>
      </c>
      <c r="F54" s="198">
        <f>F10+F53</f>
        <v>27</v>
      </c>
      <c r="G54" s="198">
        <f>G10+G53</f>
        <v>310</v>
      </c>
      <c r="H54" s="198">
        <f>H10+H53</f>
        <v>28</v>
      </c>
      <c r="I54" s="264" t="s">
        <v>17</v>
      </c>
      <c r="J54" s="198">
        <f>J10+J53</f>
        <v>9</v>
      </c>
      <c r="K54" s="198">
        <f>K10+K53</f>
        <v>142</v>
      </c>
      <c r="L54" s="198">
        <f>L10+L53</f>
        <v>18</v>
      </c>
      <c r="M54" s="198">
        <f>M10+M53</f>
        <v>248</v>
      </c>
      <c r="N54" s="198">
        <f>N10+N53</f>
        <v>29</v>
      </c>
      <c r="O54" s="264" t="s">
        <v>17</v>
      </c>
      <c r="P54" s="198">
        <f>P10+P53</f>
        <v>10</v>
      </c>
      <c r="Q54" s="198">
        <f>Q10+Q53</f>
        <v>144</v>
      </c>
      <c r="R54" s="198">
        <f>R10+R53</f>
        <v>17</v>
      </c>
      <c r="S54" s="198">
        <f>S10+S53</f>
        <v>234</v>
      </c>
      <c r="T54" s="820">
        <f>T10+T53</f>
        <v>27</v>
      </c>
      <c r="U54" s="264" t="s">
        <v>17</v>
      </c>
      <c r="V54" s="198">
        <f>V10+V53</f>
        <v>7</v>
      </c>
      <c r="W54" s="198">
        <f>W10+W53</f>
        <v>102</v>
      </c>
      <c r="X54" s="198">
        <f>X10+X53</f>
        <v>21</v>
      </c>
      <c r="Y54" s="198">
        <f>Y10+Y53</f>
        <v>290</v>
      </c>
      <c r="Z54" s="198">
        <f>Z10+Z53</f>
        <v>30</v>
      </c>
      <c r="AA54" s="264" t="s">
        <v>17</v>
      </c>
      <c r="AB54" s="198">
        <f>AB10+AB53</f>
        <v>9</v>
      </c>
      <c r="AC54" s="198">
        <f>AC10+AC53</f>
        <v>122</v>
      </c>
      <c r="AD54" s="198">
        <f>AD10+AD53</f>
        <v>21</v>
      </c>
      <c r="AE54" s="198">
        <f>AE10+AE53</f>
        <v>298</v>
      </c>
      <c r="AF54" s="198">
        <f>AF10+AF53</f>
        <v>32</v>
      </c>
      <c r="AG54" s="264" t="s">
        <v>17</v>
      </c>
      <c r="AH54" s="198">
        <f>AH10+AH53</f>
        <v>13</v>
      </c>
      <c r="AI54" s="198">
        <f>AI10+AI53</f>
        <v>186</v>
      </c>
      <c r="AJ54" s="198">
        <f>AJ10+AJ53</f>
        <v>17</v>
      </c>
      <c r="AK54" s="198">
        <f>AK10+AK53</f>
        <v>234</v>
      </c>
      <c r="AL54" s="198">
        <f>AL10+AL53</f>
        <v>31</v>
      </c>
      <c r="AM54" s="264" t="s">
        <v>17</v>
      </c>
      <c r="AN54" s="198">
        <f>AN10+AN53</f>
        <v>7</v>
      </c>
      <c r="AO54" s="198">
        <f>AO10+AO53</f>
        <v>98</v>
      </c>
      <c r="AP54" s="198">
        <f>AP10+AP53</f>
        <v>20</v>
      </c>
      <c r="AQ54" s="265">
        <f>AQ10+AQ53</f>
        <v>280</v>
      </c>
      <c r="AR54" s="362">
        <f>AR10+AR53</f>
        <v>33</v>
      </c>
      <c r="AS54" s="197" t="s">
        <v>17</v>
      </c>
      <c r="AT54" s="198">
        <f>AT10+AT53</f>
        <v>8</v>
      </c>
      <c r="AU54" s="198">
        <f>AU10+AU53</f>
        <v>84</v>
      </c>
      <c r="AV54" s="198">
        <f>AV10+AV53</f>
        <v>19</v>
      </c>
      <c r="AW54" s="198">
        <f>AW10+AW53</f>
        <v>190</v>
      </c>
      <c r="AX54" s="198">
        <f>AX10+AX53</f>
        <v>30</v>
      </c>
      <c r="AY54" s="264" t="s">
        <v>17</v>
      </c>
      <c r="AZ54" s="267">
        <f t="shared" ref="AZ54:BE54" si="61">AZ10+AZ53</f>
        <v>79</v>
      </c>
      <c r="BA54" s="267">
        <f t="shared" si="61"/>
        <v>1052</v>
      </c>
      <c r="BB54" s="267">
        <f t="shared" si="61"/>
        <v>160</v>
      </c>
      <c r="BC54" s="268">
        <f t="shared" si="61"/>
        <v>2058</v>
      </c>
      <c r="BD54" s="815">
        <f t="shared" si="61"/>
        <v>240</v>
      </c>
      <c r="BE54" s="269">
        <f t="shared" si="61"/>
        <v>239</v>
      </c>
    </row>
    <row r="55" spans="1:59" ht="18.75" customHeight="1" x14ac:dyDescent="0.25">
      <c r="A55" s="270"/>
      <c r="B55" s="271"/>
      <c r="C55" s="272" t="s">
        <v>16</v>
      </c>
      <c r="D55" s="979"/>
      <c r="E55" s="980"/>
      <c r="F55" s="980"/>
      <c r="G55" s="980"/>
      <c r="H55" s="980"/>
      <c r="I55" s="980"/>
      <c r="J55" s="980"/>
      <c r="K55" s="980"/>
      <c r="L55" s="980"/>
      <c r="M55" s="980"/>
      <c r="N55" s="980"/>
      <c r="O55" s="980"/>
      <c r="P55" s="980"/>
      <c r="Q55" s="980"/>
      <c r="R55" s="980"/>
      <c r="S55" s="980"/>
      <c r="T55" s="980"/>
      <c r="U55" s="980"/>
      <c r="V55" s="980"/>
      <c r="W55" s="980"/>
      <c r="X55" s="980"/>
      <c r="Y55" s="980"/>
      <c r="Z55" s="980"/>
      <c r="AA55" s="980"/>
      <c r="AB55" s="979"/>
      <c r="AC55" s="980"/>
      <c r="AD55" s="980"/>
      <c r="AE55" s="980"/>
      <c r="AF55" s="980"/>
      <c r="AG55" s="980"/>
      <c r="AH55" s="980"/>
      <c r="AI55" s="980"/>
      <c r="AJ55" s="980"/>
      <c r="AK55" s="980"/>
      <c r="AL55" s="980"/>
      <c r="AM55" s="980"/>
      <c r="AN55" s="980"/>
      <c r="AO55" s="980"/>
      <c r="AP55" s="980"/>
      <c r="AQ55" s="980"/>
      <c r="AR55" s="980"/>
      <c r="AS55" s="980"/>
      <c r="AT55" s="980"/>
      <c r="AU55" s="980"/>
      <c r="AV55" s="980"/>
      <c r="AW55" s="980"/>
      <c r="AX55" s="980"/>
      <c r="AY55" s="980"/>
      <c r="AZ55" s="981"/>
      <c r="BA55" s="982"/>
      <c r="BB55" s="982"/>
      <c r="BC55" s="982"/>
      <c r="BD55" s="983"/>
      <c r="BE55" s="982"/>
      <c r="BF55" s="273"/>
      <c r="BG55" s="273"/>
    </row>
    <row r="56" spans="1:59" s="1" customFormat="1" ht="15.75" customHeight="1" x14ac:dyDescent="0.2">
      <c r="A56" s="12" t="s">
        <v>235</v>
      </c>
      <c r="B56" s="29" t="s">
        <v>15</v>
      </c>
      <c r="C56" s="14" t="s">
        <v>236</v>
      </c>
      <c r="D56" s="97"/>
      <c r="E56" s="16" t="str">
        <f>IF(D56*15=0,"",D56*15)</f>
        <v/>
      </c>
      <c r="F56" s="98"/>
      <c r="G56" s="16" t="str">
        <f>IF(F56*15=0,"",F56*15)</f>
        <v/>
      </c>
      <c r="H56" s="99" t="s">
        <v>17</v>
      </c>
      <c r="I56" s="100"/>
      <c r="J56" s="97"/>
      <c r="K56" s="16" t="str">
        <f>IF(J56*15=0,"",J56*15)</f>
        <v/>
      </c>
      <c r="L56" s="98"/>
      <c r="M56" s="16" t="str">
        <f>IF(L56*15=0,"",L56*15)</f>
        <v/>
      </c>
      <c r="N56" s="99" t="s">
        <v>17</v>
      </c>
      <c r="O56" s="100"/>
      <c r="P56" s="97"/>
      <c r="Q56" s="16" t="str">
        <f>IF(P56*15=0,"",P56*15)</f>
        <v/>
      </c>
      <c r="R56" s="98"/>
      <c r="S56" s="16" t="str">
        <f>IF(R56*15=0,"",R56*15)</f>
        <v/>
      </c>
      <c r="T56" s="99" t="s">
        <v>17</v>
      </c>
      <c r="U56" s="100"/>
      <c r="V56" s="97"/>
      <c r="W56" s="16" t="str">
        <f>IF(V56*15=0,"",V56*15)</f>
        <v/>
      </c>
      <c r="X56" s="98"/>
      <c r="Y56" s="16" t="str">
        <f>IF(X56*15=0,"",X56*15)</f>
        <v/>
      </c>
      <c r="Z56" s="99" t="s">
        <v>17</v>
      </c>
      <c r="AA56" s="100"/>
      <c r="AB56" s="97"/>
      <c r="AC56" s="16" t="str">
        <f>IF(AB56*15=0,"",AB56*15)</f>
        <v/>
      </c>
      <c r="AD56" s="98"/>
      <c r="AE56" s="16" t="str">
        <f>IF(AD56*15=0,"",AD56*15)</f>
        <v/>
      </c>
      <c r="AF56" s="99" t="s">
        <v>17</v>
      </c>
      <c r="AG56" s="100"/>
      <c r="AH56" s="97"/>
      <c r="AI56" s="16" t="str">
        <f>IF(AH56*15=0,"",AH56*15)</f>
        <v/>
      </c>
      <c r="AJ56" s="98"/>
      <c r="AK56" s="16" t="str">
        <f>IF(AJ56*15=0,"",AJ56*15)</f>
        <v/>
      </c>
      <c r="AL56" s="99" t="s">
        <v>17</v>
      </c>
      <c r="AM56" s="100"/>
      <c r="AN56" s="97"/>
      <c r="AO56" s="16" t="str">
        <f>IF(AN56*15=0,"",AN56*15)</f>
        <v/>
      </c>
      <c r="AP56" s="98"/>
      <c r="AQ56" s="16" t="str">
        <f>IF(AP56*15=0,"",AP56*15)</f>
        <v/>
      </c>
      <c r="AR56" s="99" t="s">
        <v>17</v>
      </c>
      <c r="AS56" s="100"/>
      <c r="AT56" s="97"/>
      <c r="AU56" s="16" t="str">
        <f>IF(AT56*15=0,"",AT56*15)</f>
        <v/>
      </c>
      <c r="AV56" s="98"/>
      <c r="AW56" s="16" t="str">
        <f>IF(AV56*15=0,"",AV56*15)</f>
        <v/>
      </c>
      <c r="AX56" s="99" t="s">
        <v>17</v>
      </c>
      <c r="AY56" s="19" t="s">
        <v>356</v>
      </c>
      <c r="AZ56" s="24" t="str">
        <f t="shared" ref="AZ56:AZ58" si="62">IF(D56+J56+P56+V56+AB56+AH56+AN56+AT56=0,"",D56+J56+P56+V56+AB56+AH56+AN56+AT56)</f>
        <v/>
      </c>
      <c r="BA56" s="104" t="str">
        <f>IF((P56+V56+AB56+AH56+AN56+AT56)*14=0,"",(P56+V56+AB56+AH56+AN56+AT56)*14)</f>
        <v/>
      </c>
      <c r="BB56" s="25" t="str">
        <f t="shared" ref="BB56:BB58" si="63">IF(F56+L56+R56+X56+AD56+AJ56+AP56+AV56=0,"",F56+L56+R56+X56+AD56+AJ56+AP56+AV56)</f>
        <v/>
      </c>
      <c r="BC56" s="16" t="str">
        <f>IF((L56+F56+R56+X56+AD56+AJ56+AP56+AV56)*14=0,"",(L56+F56+R56+X56+AD56+AJ56+AP56+AV56)*14)</f>
        <v/>
      </c>
      <c r="BD56" s="99" t="s">
        <v>17</v>
      </c>
      <c r="BE56" s="119" t="str">
        <f t="shared" ref="BE56:BE58" si="64">IF(D56+F56+L56+J56+P56+R56+V56+X56+AB56+AD56+AH56+AJ56+AN56+AP56+AT56+AV56=0,"",D56+F56+L56+J56+P56+R56+V56+X56+AB56+AD56+AH56+AJ56+AN56+AP56+AT56+AV56)</f>
        <v/>
      </c>
      <c r="BF56" s="274"/>
      <c r="BG56" s="274"/>
    </row>
    <row r="57" spans="1:59" s="1" customFormat="1" ht="15.75" customHeight="1" x14ac:dyDescent="0.2">
      <c r="A57" s="28" t="s">
        <v>237</v>
      </c>
      <c r="B57" s="29" t="s">
        <v>15</v>
      </c>
      <c r="C57" s="217" t="s">
        <v>238</v>
      </c>
      <c r="D57" s="97"/>
      <c r="E57" s="16" t="str">
        <f>IF(D57*15=0,"",D57*15)</f>
        <v/>
      </c>
      <c r="F57" s="98"/>
      <c r="G57" s="16" t="str">
        <f>IF(F57*15=0,"",F57*15)</f>
        <v/>
      </c>
      <c r="H57" s="99" t="s">
        <v>17</v>
      </c>
      <c r="I57" s="100"/>
      <c r="J57" s="97"/>
      <c r="K57" s="16" t="str">
        <f>IF(J57*15=0,"",J57*15)</f>
        <v/>
      </c>
      <c r="L57" s="98"/>
      <c r="M57" s="16" t="str">
        <f>IF(L57*15=0,"",L57*15)</f>
        <v/>
      </c>
      <c r="N57" s="99" t="s">
        <v>17</v>
      </c>
      <c r="O57" s="100"/>
      <c r="P57" s="97"/>
      <c r="Q57" s="16" t="str">
        <f>IF(P57*15=0,"",P57*15)</f>
        <v/>
      </c>
      <c r="R57" s="98"/>
      <c r="S57" s="16" t="str">
        <f>IF(R57*15=0,"",R57*15)</f>
        <v/>
      </c>
      <c r="T57" s="99" t="s">
        <v>17</v>
      </c>
      <c r="U57" s="100"/>
      <c r="V57" s="97"/>
      <c r="W57" s="16" t="str">
        <f>IF(V57*15=0,"",V57*15)</f>
        <v/>
      </c>
      <c r="X57" s="98"/>
      <c r="Y57" s="16" t="str">
        <f>IF(X57*15=0,"",X57*15)</f>
        <v/>
      </c>
      <c r="Z57" s="99" t="s">
        <v>17</v>
      </c>
      <c r="AA57" s="100"/>
      <c r="AB57" s="97"/>
      <c r="AC57" s="16" t="str">
        <f>IF(AB57*15=0,"",AB57*15)</f>
        <v/>
      </c>
      <c r="AD57" s="98"/>
      <c r="AE57" s="16" t="str">
        <f>IF(AD57*15=0,"",AD57*15)</f>
        <v/>
      </c>
      <c r="AF57" s="99" t="s">
        <v>17</v>
      </c>
      <c r="AG57" s="100"/>
      <c r="AH57" s="97"/>
      <c r="AI57" s="16" t="str">
        <f>IF(AH57*15=0,"",AH57*15)</f>
        <v/>
      </c>
      <c r="AJ57" s="98"/>
      <c r="AK57" s="16" t="str">
        <f>IF(AJ57*15=0,"",AJ57*15)</f>
        <v/>
      </c>
      <c r="AL57" s="99" t="s">
        <v>17</v>
      </c>
      <c r="AM57" s="100"/>
      <c r="AN57" s="97"/>
      <c r="AO57" s="16" t="str">
        <f>IF(AN57*15=0,"",AN57*15)</f>
        <v/>
      </c>
      <c r="AP57" s="98"/>
      <c r="AQ57" s="16" t="str">
        <f>IF(AP57*15=0,"",AP57*15)</f>
        <v/>
      </c>
      <c r="AR57" s="99" t="s">
        <v>17</v>
      </c>
      <c r="AS57" s="100"/>
      <c r="AT57" s="97"/>
      <c r="AU57" s="16" t="str">
        <f>IF(AT57*15=0,"",AT57*15)</f>
        <v/>
      </c>
      <c r="AV57" s="98"/>
      <c r="AW57" s="16" t="str">
        <f>IF(AV57*15=0,"",AV57*15)</f>
        <v/>
      </c>
      <c r="AX57" s="99" t="s">
        <v>17</v>
      </c>
      <c r="AY57" s="19" t="s">
        <v>356</v>
      </c>
      <c r="AZ57" s="24" t="str">
        <f t="shared" si="62"/>
        <v/>
      </c>
      <c r="BA57" s="104" t="str">
        <f>IF((P57+V57+AB57+AH57+AN57+AT57)*14=0,"",(P57+V57+AB57+AH57+AN57+AT57)*14)</f>
        <v/>
      </c>
      <c r="BB57" s="25" t="str">
        <f t="shared" si="63"/>
        <v/>
      </c>
      <c r="BC57" s="104" t="str">
        <f>IF((L57+F57+R57+X57+AD57+AJ57+AP57+AV57)*14=0,"",(L57+F57+R57+X57+AD57+AJ57+AP57+AV57)*14)</f>
        <v/>
      </c>
      <c r="BD57" s="99" t="s">
        <v>17</v>
      </c>
      <c r="BE57" s="119" t="str">
        <f t="shared" si="64"/>
        <v/>
      </c>
      <c r="BF57" s="274"/>
      <c r="BG57" s="274"/>
    </row>
    <row r="58" spans="1:59" s="1" customFormat="1" ht="15.75" customHeight="1" thickBot="1" x14ac:dyDescent="0.25">
      <c r="A58" s="363" t="s">
        <v>255</v>
      </c>
      <c r="B58" s="29" t="s">
        <v>15</v>
      </c>
      <c r="C58" s="352" t="s">
        <v>256</v>
      </c>
      <c r="D58" s="97"/>
      <c r="E58" s="16"/>
      <c r="F58" s="98"/>
      <c r="G58" s="16"/>
      <c r="H58" s="99"/>
      <c r="I58" s="100"/>
      <c r="J58" s="97"/>
      <c r="K58" s="16"/>
      <c r="L58" s="98"/>
      <c r="M58" s="16"/>
      <c r="N58" s="99"/>
      <c r="O58" s="100"/>
      <c r="P58" s="97"/>
      <c r="Q58" s="16"/>
      <c r="R58" s="98"/>
      <c r="S58" s="16"/>
      <c r="T58" s="99"/>
      <c r="U58" s="100"/>
      <c r="V58" s="97"/>
      <c r="W58" s="16"/>
      <c r="X58" s="98"/>
      <c r="Y58" s="16"/>
      <c r="Z58" s="99"/>
      <c r="AA58" s="100"/>
      <c r="AB58" s="97"/>
      <c r="AC58" s="16"/>
      <c r="AD58" s="98"/>
      <c r="AE58" s="16"/>
      <c r="AF58" s="99"/>
      <c r="AG58" s="100"/>
      <c r="AH58" s="97"/>
      <c r="AI58" s="16"/>
      <c r="AJ58" s="98"/>
      <c r="AK58" s="16"/>
      <c r="AL58" s="99"/>
      <c r="AM58" s="100"/>
      <c r="AN58" s="97"/>
      <c r="AO58" s="16"/>
      <c r="AP58" s="98"/>
      <c r="AQ58" s="16"/>
      <c r="AR58" s="99"/>
      <c r="AS58" s="100"/>
      <c r="AT58" s="97"/>
      <c r="AU58" s="16"/>
      <c r="AV58" s="98"/>
      <c r="AW58" s="16"/>
      <c r="AX58" s="99"/>
      <c r="AY58" s="19" t="s">
        <v>356</v>
      </c>
      <c r="AZ58" s="24" t="str">
        <f t="shared" si="62"/>
        <v/>
      </c>
      <c r="BA58" s="104" t="str">
        <f>IF((P58+V58+AB58+AH58+AN58+AT58)*14=0,"",(P58+V58+AB58+AH58+AN58+AT58)*14)</f>
        <v/>
      </c>
      <c r="BB58" s="25" t="str">
        <f t="shared" si="63"/>
        <v/>
      </c>
      <c r="BC58" s="16" t="str">
        <f>IF((L58+F58+R58+X58+AD58+AJ58+AP58+AV58)*14=0,"",(L58+F58+R58+X58+AD58+AJ58+AP58+AV58)*14)</f>
        <v/>
      </c>
      <c r="BD58" s="99" t="s">
        <v>17</v>
      </c>
      <c r="BE58" s="119" t="str">
        <f t="shared" si="64"/>
        <v/>
      </c>
      <c r="BF58" s="274"/>
      <c r="BG58" s="274"/>
    </row>
    <row r="59" spans="1:59" ht="15.75" customHeight="1" thickBot="1" x14ac:dyDescent="0.3">
      <c r="A59" s="275"/>
      <c r="B59" s="276"/>
      <c r="C59" s="277" t="s">
        <v>18</v>
      </c>
      <c r="D59" s="278">
        <f>SUM(D56:D58)</f>
        <v>0</v>
      </c>
      <c r="E59" s="279">
        <f t="shared" ref="E59:G59" si="65">SUM(E56:E58)</f>
        <v>0</v>
      </c>
      <c r="F59" s="280">
        <f t="shared" si="65"/>
        <v>0</v>
      </c>
      <c r="G59" s="279">
        <f t="shared" si="65"/>
        <v>0</v>
      </c>
      <c r="H59" s="281" t="s">
        <v>17</v>
      </c>
      <c r="I59" s="282" t="s">
        <v>17</v>
      </c>
      <c r="J59" s="283">
        <f t="shared" ref="J59:M59" si="66">SUM(J56:J58)</f>
        <v>0</v>
      </c>
      <c r="K59" s="279">
        <f t="shared" si="66"/>
        <v>0</v>
      </c>
      <c r="L59" s="280">
        <f t="shared" si="66"/>
        <v>0</v>
      </c>
      <c r="M59" s="279">
        <f t="shared" si="66"/>
        <v>0</v>
      </c>
      <c r="N59" s="281" t="s">
        <v>17</v>
      </c>
      <c r="O59" s="282" t="s">
        <v>17</v>
      </c>
      <c r="P59" s="278">
        <f t="shared" ref="P59:S59" si="67">SUM(P56:P58)</f>
        <v>0</v>
      </c>
      <c r="Q59" s="279">
        <f t="shared" si="67"/>
        <v>0</v>
      </c>
      <c r="R59" s="280">
        <f t="shared" si="67"/>
        <v>0</v>
      </c>
      <c r="S59" s="279">
        <f t="shared" si="67"/>
        <v>0</v>
      </c>
      <c r="T59" s="284" t="s">
        <v>17</v>
      </c>
      <c r="U59" s="282" t="s">
        <v>17</v>
      </c>
      <c r="V59" s="283">
        <f t="shared" ref="V59:Y59" si="68">SUM(V56:V58)</f>
        <v>0</v>
      </c>
      <c r="W59" s="279">
        <f t="shared" si="68"/>
        <v>0</v>
      </c>
      <c r="X59" s="280">
        <f t="shared" si="68"/>
        <v>0</v>
      </c>
      <c r="Y59" s="279">
        <f t="shared" si="68"/>
        <v>0</v>
      </c>
      <c r="Z59" s="281" t="s">
        <v>17</v>
      </c>
      <c r="AA59" s="282" t="s">
        <v>17</v>
      </c>
      <c r="AB59" s="278">
        <f t="shared" ref="AB59:AE59" si="69">SUM(AB56:AB58)</f>
        <v>0</v>
      </c>
      <c r="AC59" s="279">
        <f t="shared" si="69"/>
        <v>0</v>
      </c>
      <c r="AD59" s="280">
        <f t="shared" si="69"/>
        <v>0</v>
      </c>
      <c r="AE59" s="279">
        <f t="shared" si="69"/>
        <v>0</v>
      </c>
      <c r="AF59" s="281" t="s">
        <v>17</v>
      </c>
      <c r="AG59" s="282" t="s">
        <v>17</v>
      </c>
      <c r="AH59" s="283">
        <f t="shared" ref="AH59:AK59" si="70">SUM(AH56:AH58)</f>
        <v>0</v>
      </c>
      <c r="AI59" s="279">
        <f t="shared" si="70"/>
        <v>0</v>
      </c>
      <c r="AJ59" s="280">
        <f t="shared" si="70"/>
        <v>0</v>
      </c>
      <c r="AK59" s="279">
        <f t="shared" si="70"/>
        <v>0</v>
      </c>
      <c r="AL59" s="281" t="s">
        <v>17</v>
      </c>
      <c r="AM59" s="282" t="s">
        <v>17</v>
      </c>
      <c r="AN59" s="278">
        <f t="shared" ref="AN59:AQ59" si="71">SUM(AN56:AN58)</f>
        <v>0</v>
      </c>
      <c r="AO59" s="279">
        <f t="shared" si="71"/>
        <v>0</v>
      </c>
      <c r="AP59" s="280">
        <f t="shared" si="71"/>
        <v>0</v>
      </c>
      <c r="AQ59" s="279">
        <f t="shared" si="71"/>
        <v>0</v>
      </c>
      <c r="AR59" s="284" t="s">
        <v>17</v>
      </c>
      <c r="AS59" s="282" t="s">
        <v>17</v>
      </c>
      <c r="AT59" s="283">
        <f t="shared" ref="AT59:AW59" si="72">SUM(AT56:AT58)</f>
        <v>0</v>
      </c>
      <c r="AU59" s="279">
        <f t="shared" si="72"/>
        <v>0</v>
      </c>
      <c r="AV59" s="280">
        <f t="shared" si="72"/>
        <v>0</v>
      </c>
      <c r="AW59" s="279">
        <f t="shared" si="72"/>
        <v>0</v>
      </c>
      <c r="AX59" s="281" t="s">
        <v>17</v>
      </c>
      <c r="AY59" s="282" t="s">
        <v>17</v>
      </c>
      <c r="AZ59" s="285" t="str">
        <f>IF(D59+J59+P59+V59=0,"",D59+J59+P59+V59)</f>
        <v/>
      </c>
      <c r="BA59" s="286" t="str">
        <f>IF((P59+V59+AB59+AH59+AN59+AT59)*14=0,"",(P59+V59+AB59+AH59+AN59+AT59)*14)</f>
        <v/>
      </c>
      <c r="BB59" s="287" t="str">
        <f>IF(F59+L59+R59+X59=0,"",F59+L59+R59+X59)</f>
        <v/>
      </c>
      <c r="BC59" s="286" t="str">
        <f>IF((L59+F59+R59+X59+AD59+AJ59+AP59+AV59)*14=0,"",(L59+F59+R59+X59+AD59+AJ59+AP59+AV59)*14)</f>
        <v/>
      </c>
      <c r="BD59" s="281" t="s">
        <v>17</v>
      </c>
      <c r="BE59" s="288" t="s">
        <v>43</v>
      </c>
    </row>
    <row r="60" spans="1:59" ht="15.75" customHeight="1" thickBot="1" x14ac:dyDescent="0.3">
      <c r="A60" s="289"/>
      <c r="B60" s="290"/>
      <c r="C60" s="291" t="s">
        <v>45</v>
      </c>
      <c r="D60" s="292">
        <f>D54+D59</f>
        <v>16</v>
      </c>
      <c r="E60" s="293">
        <f t="shared" ref="E60:G60" si="73">E54+E59</f>
        <v>186</v>
      </c>
      <c r="F60" s="294">
        <f t="shared" si="73"/>
        <v>27</v>
      </c>
      <c r="G60" s="293">
        <f t="shared" si="73"/>
        <v>310</v>
      </c>
      <c r="H60" s="295" t="s">
        <v>17</v>
      </c>
      <c r="I60" s="296" t="s">
        <v>17</v>
      </c>
      <c r="J60" s="297">
        <f t="shared" ref="J60:M60" si="74">J54+J59</f>
        <v>9</v>
      </c>
      <c r="K60" s="293">
        <f t="shared" si="74"/>
        <v>142</v>
      </c>
      <c r="L60" s="294">
        <f t="shared" si="74"/>
        <v>18</v>
      </c>
      <c r="M60" s="293">
        <f t="shared" si="74"/>
        <v>248</v>
      </c>
      <c r="N60" s="295" t="s">
        <v>17</v>
      </c>
      <c r="O60" s="296" t="s">
        <v>17</v>
      </c>
      <c r="P60" s="292">
        <f t="shared" ref="P60:S60" si="75">P54+P59</f>
        <v>10</v>
      </c>
      <c r="Q60" s="293">
        <f t="shared" si="75"/>
        <v>144</v>
      </c>
      <c r="R60" s="294">
        <f t="shared" si="75"/>
        <v>17</v>
      </c>
      <c r="S60" s="293">
        <f t="shared" si="75"/>
        <v>234</v>
      </c>
      <c r="T60" s="298" t="s">
        <v>17</v>
      </c>
      <c r="U60" s="296" t="s">
        <v>17</v>
      </c>
      <c r="V60" s="297">
        <f t="shared" ref="V60:Y60" si="76">V54+V59</f>
        <v>7</v>
      </c>
      <c r="W60" s="293">
        <f t="shared" si="76"/>
        <v>102</v>
      </c>
      <c r="X60" s="294">
        <f t="shared" si="76"/>
        <v>21</v>
      </c>
      <c r="Y60" s="293">
        <f t="shared" si="76"/>
        <v>290</v>
      </c>
      <c r="Z60" s="295" t="s">
        <v>17</v>
      </c>
      <c r="AA60" s="296" t="s">
        <v>17</v>
      </c>
      <c r="AB60" s="292">
        <f t="shared" ref="AB60:AE60" si="77">AB54+AB59</f>
        <v>9</v>
      </c>
      <c r="AC60" s="293">
        <f t="shared" si="77"/>
        <v>122</v>
      </c>
      <c r="AD60" s="294">
        <f t="shared" si="77"/>
        <v>21</v>
      </c>
      <c r="AE60" s="293">
        <f t="shared" si="77"/>
        <v>298</v>
      </c>
      <c r="AF60" s="295" t="s">
        <v>17</v>
      </c>
      <c r="AG60" s="296" t="s">
        <v>17</v>
      </c>
      <c r="AH60" s="297">
        <f t="shared" ref="AH60:AK60" si="78">AH54+AH59</f>
        <v>13</v>
      </c>
      <c r="AI60" s="293">
        <f t="shared" si="78"/>
        <v>186</v>
      </c>
      <c r="AJ60" s="294">
        <f t="shared" si="78"/>
        <v>17</v>
      </c>
      <c r="AK60" s="293">
        <f t="shared" si="78"/>
        <v>234</v>
      </c>
      <c r="AL60" s="295" t="s">
        <v>17</v>
      </c>
      <c r="AM60" s="296" t="s">
        <v>17</v>
      </c>
      <c r="AN60" s="292">
        <f t="shared" ref="AN60:AQ60" si="79">AN54+AN59</f>
        <v>7</v>
      </c>
      <c r="AO60" s="293">
        <f t="shared" si="79"/>
        <v>98</v>
      </c>
      <c r="AP60" s="294">
        <f t="shared" si="79"/>
        <v>20</v>
      </c>
      <c r="AQ60" s="293">
        <f t="shared" si="79"/>
        <v>280</v>
      </c>
      <c r="AR60" s="298" t="s">
        <v>17</v>
      </c>
      <c r="AS60" s="296" t="s">
        <v>17</v>
      </c>
      <c r="AT60" s="297">
        <f t="shared" ref="AT60:AW60" si="80">AT54+AT59</f>
        <v>8</v>
      </c>
      <c r="AU60" s="293">
        <f t="shared" si="80"/>
        <v>84</v>
      </c>
      <c r="AV60" s="294">
        <f t="shared" si="80"/>
        <v>19</v>
      </c>
      <c r="AW60" s="293">
        <f t="shared" si="80"/>
        <v>190</v>
      </c>
      <c r="AX60" s="295" t="s">
        <v>17</v>
      </c>
      <c r="AY60" s="296" t="s">
        <v>17</v>
      </c>
      <c r="AZ60" s="299">
        <f>IF(D60+J60+P60+V60+AB60+AN60+AT60+AH60=0,"",D60+J60+P60+V60+AB60+AN60+AT60+AH60)</f>
        <v>79</v>
      </c>
      <c r="BA60" s="299">
        <v>1314</v>
      </c>
      <c r="BB60" s="299">
        <f>IF(F60+L60+R60+X60+AD60+AP60+AV60+AJ60=0,"",F60+L60+R60+X60+AD60+AP60+AV60+AJ60)</f>
        <v>160</v>
      </c>
      <c r="BC60" s="299">
        <v>1968</v>
      </c>
      <c r="BD60" s="295" t="s">
        <v>17</v>
      </c>
      <c r="BE60" s="300" t="s">
        <v>43</v>
      </c>
    </row>
    <row r="61" spans="1:59" ht="15.75" customHeight="1" thickTop="1" x14ac:dyDescent="0.25">
      <c r="A61" s="301"/>
      <c r="B61" s="302"/>
      <c r="C61" s="303"/>
      <c r="D61" s="979"/>
      <c r="E61" s="980"/>
      <c r="F61" s="980"/>
      <c r="G61" s="980"/>
      <c r="H61" s="980"/>
      <c r="I61" s="980"/>
      <c r="J61" s="980"/>
      <c r="K61" s="980"/>
      <c r="L61" s="980"/>
      <c r="M61" s="980"/>
      <c r="N61" s="980"/>
      <c r="O61" s="980"/>
      <c r="P61" s="980"/>
      <c r="Q61" s="980"/>
      <c r="R61" s="980"/>
      <c r="S61" s="980"/>
      <c r="T61" s="980"/>
      <c r="U61" s="980"/>
      <c r="V61" s="980"/>
      <c r="W61" s="980"/>
      <c r="X61" s="980"/>
      <c r="Y61" s="980"/>
      <c r="Z61" s="980"/>
      <c r="AA61" s="980"/>
      <c r="AB61" s="979"/>
      <c r="AC61" s="980"/>
      <c r="AD61" s="980"/>
      <c r="AE61" s="980"/>
      <c r="AF61" s="980"/>
      <c r="AG61" s="980"/>
      <c r="AH61" s="980"/>
      <c r="AI61" s="980"/>
      <c r="AJ61" s="980"/>
      <c r="AK61" s="980"/>
      <c r="AL61" s="980"/>
      <c r="AM61" s="980"/>
      <c r="AN61" s="980"/>
      <c r="AO61" s="980"/>
      <c r="AP61" s="980"/>
      <c r="AQ61" s="980"/>
      <c r="AR61" s="980"/>
      <c r="AS61" s="980"/>
      <c r="AT61" s="980"/>
      <c r="AU61" s="980"/>
      <c r="AV61" s="980"/>
      <c r="AW61" s="980"/>
      <c r="AX61" s="980"/>
      <c r="AY61" s="980"/>
      <c r="AZ61" s="981"/>
      <c r="BA61" s="982"/>
      <c r="BB61" s="982"/>
      <c r="BC61" s="982"/>
      <c r="BD61" s="982"/>
      <c r="BE61" s="982"/>
      <c r="BF61" s="273"/>
      <c r="BG61" s="273"/>
    </row>
    <row r="62" spans="1:59" s="315" customFormat="1" ht="15.75" customHeight="1" x14ac:dyDescent="0.2">
      <c r="A62" s="304" t="s">
        <v>241</v>
      </c>
      <c r="B62" s="140" t="s">
        <v>15</v>
      </c>
      <c r="C62" s="305" t="s">
        <v>20</v>
      </c>
      <c r="D62" s="306"/>
      <c r="E62" s="134"/>
      <c r="F62" s="134"/>
      <c r="G62" s="134"/>
      <c r="H62" s="307"/>
      <c r="I62" s="308"/>
      <c r="J62" s="309"/>
      <c r="K62" s="134"/>
      <c r="L62" s="134"/>
      <c r="M62" s="134">
        <v>160</v>
      </c>
      <c r="N62" s="307">
        <v>0</v>
      </c>
      <c r="O62" s="308" t="s">
        <v>170</v>
      </c>
      <c r="P62" s="135"/>
      <c r="Q62" s="134"/>
      <c r="R62" s="134"/>
      <c r="S62" s="134"/>
      <c r="T62" s="307"/>
      <c r="U62" s="307"/>
      <c r="V62" s="307"/>
      <c r="W62" s="134"/>
      <c r="X62" s="134"/>
      <c r="Y62" s="134"/>
      <c r="Z62" s="307"/>
      <c r="AA62" s="308"/>
      <c r="AB62" s="309"/>
      <c r="AC62" s="134"/>
      <c r="AD62" s="134"/>
      <c r="AE62" s="134"/>
      <c r="AF62" s="307"/>
      <c r="AG62" s="307"/>
      <c r="AH62" s="307"/>
      <c r="AI62" s="134"/>
      <c r="AJ62" s="134"/>
      <c r="AK62" s="143"/>
      <c r="AL62" s="144"/>
      <c r="AM62" s="310"/>
      <c r="AN62" s="309"/>
      <c r="AO62" s="134"/>
      <c r="AP62" s="134"/>
      <c r="AQ62" s="134"/>
      <c r="AR62" s="307"/>
      <c r="AS62" s="308"/>
      <c r="AT62" s="309"/>
      <c r="AU62" s="134"/>
      <c r="AV62" s="134"/>
      <c r="AW62" s="98"/>
      <c r="AX62" s="36"/>
      <c r="AY62" s="311"/>
      <c r="AZ62" s="312"/>
      <c r="BA62" s="313"/>
      <c r="BB62" s="313"/>
      <c r="BC62" s="313"/>
      <c r="BD62" s="313"/>
      <c r="BE62" s="313"/>
      <c r="BF62" s="314"/>
      <c r="BG62" s="314"/>
    </row>
    <row r="63" spans="1:59" s="315" customFormat="1" ht="15.75" customHeight="1" x14ac:dyDescent="0.2">
      <c r="A63" s="316" t="s">
        <v>342</v>
      </c>
      <c r="B63" s="317" t="s">
        <v>15</v>
      </c>
      <c r="C63" s="318" t="s">
        <v>21</v>
      </c>
      <c r="D63" s="319"/>
      <c r="E63" s="134"/>
      <c r="F63" s="134"/>
      <c r="G63" s="134"/>
      <c r="H63" s="307"/>
      <c r="I63" s="320"/>
      <c r="J63" s="309"/>
      <c r="K63" s="134"/>
      <c r="L63" s="134"/>
      <c r="M63" s="134"/>
      <c r="N63" s="307"/>
      <c r="O63" s="320"/>
      <c r="P63" s="135"/>
      <c r="Q63" s="134"/>
      <c r="R63" s="134"/>
      <c r="S63" s="134"/>
      <c r="T63" s="307"/>
      <c r="U63" s="307"/>
      <c r="V63" s="307"/>
      <c r="W63" s="134"/>
      <c r="X63" s="134"/>
      <c r="Y63" s="134">
        <v>160</v>
      </c>
      <c r="Z63" s="307">
        <v>0</v>
      </c>
      <c r="AA63" s="320" t="s">
        <v>170</v>
      </c>
      <c r="AB63" s="309"/>
      <c r="AC63" s="134"/>
      <c r="AD63" s="134"/>
      <c r="AE63" s="134"/>
      <c r="AF63" s="307"/>
      <c r="AG63" s="307"/>
      <c r="AH63" s="307"/>
      <c r="AI63" s="134"/>
      <c r="AJ63" s="134"/>
      <c r="AK63" s="143"/>
      <c r="AL63" s="144"/>
      <c r="AM63" s="321"/>
      <c r="AN63" s="309"/>
      <c r="AO63" s="134"/>
      <c r="AP63" s="134"/>
      <c r="AQ63" s="134"/>
      <c r="AR63" s="307"/>
      <c r="AS63" s="320"/>
      <c r="AT63" s="309"/>
      <c r="AU63" s="134"/>
      <c r="AV63" s="134"/>
      <c r="AW63" s="98"/>
      <c r="AX63" s="36"/>
      <c r="AY63" s="311"/>
      <c r="AZ63" s="312"/>
      <c r="BA63" s="313"/>
      <c r="BB63" s="313"/>
      <c r="BC63" s="313"/>
      <c r="BD63" s="313"/>
      <c r="BE63" s="313"/>
      <c r="BF63" s="41" t="s">
        <v>670</v>
      </c>
      <c r="BG63" s="314" t="s">
        <v>899</v>
      </c>
    </row>
    <row r="64" spans="1:59" s="315" customFormat="1" ht="15.75" customHeight="1" x14ac:dyDescent="0.2">
      <c r="A64" s="316" t="s">
        <v>343</v>
      </c>
      <c r="B64" s="317" t="s">
        <v>15</v>
      </c>
      <c r="C64" s="318" t="s">
        <v>33</v>
      </c>
      <c r="D64" s="319"/>
      <c r="E64" s="134"/>
      <c r="F64" s="134"/>
      <c r="G64" s="134"/>
      <c r="H64" s="307"/>
      <c r="I64" s="320"/>
      <c r="J64" s="309"/>
      <c r="K64" s="134"/>
      <c r="L64" s="134"/>
      <c r="M64" s="134"/>
      <c r="N64" s="307"/>
      <c r="O64" s="320"/>
      <c r="P64" s="135"/>
      <c r="Q64" s="134"/>
      <c r="R64" s="134"/>
      <c r="S64" s="134"/>
      <c r="T64" s="307"/>
      <c r="U64" s="307"/>
      <c r="V64" s="307"/>
      <c r="W64" s="134"/>
      <c r="X64" s="134"/>
      <c r="Y64" s="134"/>
      <c r="Z64" s="307"/>
      <c r="AA64" s="320"/>
      <c r="AB64" s="309"/>
      <c r="AC64" s="134"/>
      <c r="AD64" s="134"/>
      <c r="AE64" s="134"/>
      <c r="AF64" s="307"/>
      <c r="AG64" s="307"/>
      <c r="AH64" s="307"/>
      <c r="AI64" s="134"/>
      <c r="AJ64" s="134"/>
      <c r="AK64" s="143">
        <v>160</v>
      </c>
      <c r="AL64" s="144">
        <v>0</v>
      </c>
      <c r="AM64" s="321" t="s">
        <v>170</v>
      </c>
      <c r="AN64" s="309"/>
      <c r="AO64" s="134"/>
      <c r="AP64" s="134"/>
      <c r="AQ64" s="134"/>
      <c r="AR64" s="307"/>
      <c r="AS64" s="320"/>
      <c r="AT64" s="309"/>
      <c r="AU64" s="134"/>
      <c r="AV64" s="134"/>
      <c r="AW64" s="98"/>
      <c r="AX64" s="36"/>
      <c r="AY64" s="311"/>
      <c r="AZ64" s="312"/>
      <c r="BA64" s="313"/>
      <c r="BB64" s="313"/>
      <c r="BC64" s="313"/>
      <c r="BD64" s="313"/>
      <c r="BE64" s="313"/>
      <c r="BF64" s="41" t="s">
        <v>670</v>
      </c>
      <c r="BG64" s="314" t="s">
        <v>899</v>
      </c>
    </row>
    <row r="65" spans="1:59" s="315" customFormat="1" ht="15.75" customHeight="1" thickBot="1" x14ac:dyDescent="0.25">
      <c r="A65" s="355" t="s">
        <v>344</v>
      </c>
      <c r="B65" s="356" t="s">
        <v>15</v>
      </c>
      <c r="C65" s="322" t="s">
        <v>245</v>
      </c>
      <c r="D65" s="323"/>
      <c r="E65" s="324"/>
      <c r="F65" s="324"/>
      <c r="G65" s="324"/>
      <c r="H65" s="325"/>
      <c r="I65" s="326"/>
      <c r="J65" s="327"/>
      <c r="K65" s="324"/>
      <c r="L65" s="324"/>
      <c r="M65" s="324"/>
      <c r="N65" s="325"/>
      <c r="O65" s="326"/>
      <c r="P65" s="328"/>
      <c r="Q65" s="324"/>
      <c r="R65" s="324"/>
      <c r="S65" s="324"/>
      <c r="T65" s="325"/>
      <c r="U65" s="325"/>
      <c r="V65" s="325"/>
      <c r="W65" s="324"/>
      <c r="X65" s="324"/>
      <c r="Y65" s="324"/>
      <c r="Z65" s="325"/>
      <c r="AA65" s="326"/>
      <c r="AB65" s="327"/>
      <c r="AC65" s="324"/>
      <c r="AD65" s="324"/>
      <c r="AE65" s="324"/>
      <c r="AF65" s="325"/>
      <c r="AG65" s="325"/>
      <c r="AH65" s="325"/>
      <c r="AI65" s="324"/>
      <c r="AJ65" s="324"/>
      <c r="AK65" s="324"/>
      <c r="AL65" s="325"/>
      <c r="AM65" s="329"/>
      <c r="AN65" s="327"/>
      <c r="AO65" s="324"/>
      <c r="AP65" s="324"/>
      <c r="AQ65" s="324"/>
      <c r="AR65" s="325"/>
      <c r="AS65" s="326"/>
      <c r="AT65" s="327"/>
      <c r="AU65" s="324"/>
      <c r="AV65" s="324"/>
      <c r="AW65" s="330">
        <v>80</v>
      </c>
      <c r="AX65" s="331">
        <v>0</v>
      </c>
      <c r="AY65" s="332" t="s">
        <v>170</v>
      </c>
      <c r="AZ65" s="312"/>
      <c r="BA65" s="313"/>
      <c r="BB65" s="313"/>
      <c r="BC65" s="313"/>
      <c r="BD65" s="313"/>
      <c r="BE65" s="313"/>
      <c r="BF65" s="41" t="s">
        <v>670</v>
      </c>
      <c r="BG65" s="314" t="s">
        <v>899</v>
      </c>
    </row>
    <row r="66" spans="1:59" s="315" customFormat="1" ht="9.9499999999999993" customHeight="1" thickTop="1" x14ac:dyDescent="0.2">
      <c r="A66" s="989"/>
      <c r="B66" s="990"/>
      <c r="C66" s="990"/>
      <c r="D66" s="990"/>
      <c r="E66" s="990"/>
      <c r="F66" s="990"/>
      <c r="G66" s="990"/>
      <c r="H66" s="990"/>
      <c r="I66" s="990"/>
      <c r="J66" s="990"/>
      <c r="K66" s="990"/>
      <c r="L66" s="990"/>
      <c r="M66" s="990"/>
      <c r="N66" s="990"/>
      <c r="O66" s="990"/>
      <c r="P66" s="990"/>
      <c r="Q66" s="990"/>
      <c r="R66" s="990"/>
      <c r="S66" s="990"/>
      <c r="T66" s="990"/>
      <c r="U66" s="990"/>
      <c r="V66" s="990"/>
      <c r="W66" s="990"/>
      <c r="X66" s="990"/>
      <c r="Y66" s="990"/>
      <c r="Z66" s="990"/>
      <c r="AA66" s="991"/>
      <c r="AB66" s="333"/>
      <c r="AC66" s="333"/>
      <c r="AD66" s="333"/>
      <c r="AE66" s="333"/>
      <c r="AF66" s="333"/>
      <c r="AG66" s="333"/>
      <c r="AH66" s="333"/>
      <c r="AI66" s="333"/>
      <c r="AJ66" s="333"/>
      <c r="AK66" s="333"/>
      <c r="AL66" s="333"/>
      <c r="AM66" s="333"/>
      <c r="AN66" s="333"/>
      <c r="AO66" s="333"/>
      <c r="AP66" s="333"/>
      <c r="AQ66" s="333"/>
      <c r="AR66" s="333"/>
      <c r="AS66" s="333"/>
      <c r="AT66" s="333"/>
      <c r="AU66" s="333"/>
      <c r="AV66" s="333"/>
      <c r="AW66" s="334"/>
      <c r="AX66" s="334"/>
      <c r="AY66" s="334"/>
      <c r="AZ66" s="335"/>
      <c r="BA66" s="336"/>
      <c r="BB66" s="336"/>
      <c r="BC66" s="336"/>
      <c r="BD66" s="336"/>
      <c r="BE66" s="337"/>
    </row>
    <row r="67" spans="1:59" s="315" customFormat="1" ht="15.75" customHeight="1" x14ac:dyDescent="0.2">
      <c r="A67" s="986" t="s">
        <v>22</v>
      </c>
      <c r="B67" s="987"/>
      <c r="C67" s="987"/>
      <c r="D67" s="987"/>
      <c r="E67" s="987"/>
      <c r="F67" s="987"/>
      <c r="G67" s="987"/>
      <c r="H67" s="987"/>
      <c r="I67" s="987"/>
      <c r="J67" s="987"/>
      <c r="K67" s="987"/>
      <c r="L67" s="987"/>
      <c r="M67" s="987"/>
      <c r="N67" s="987"/>
      <c r="O67" s="987"/>
      <c r="P67" s="987"/>
      <c r="Q67" s="987"/>
      <c r="R67" s="987"/>
      <c r="S67" s="987"/>
      <c r="T67" s="987"/>
      <c r="U67" s="987"/>
      <c r="V67" s="987"/>
      <c r="W67" s="987"/>
      <c r="X67" s="987"/>
      <c r="Y67" s="987"/>
      <c r="Z67" s="987"/>
      <c r="AA67" s="987"/>
      <c r="AB67" s="338"/>
      <c r="AC67" s="338"/>
      <c r="AD67" s="338"/>
      <c r="AE67" s="338"/>
      <c r="AF67" s="338"/>
      <c r="AG67" s="338"/>
      <c r="AH67" s="338"/>
      <c r="AI67" s="338"/>
      <c r="AJ67" s="338"/>
      <c r="AK67" s="338"/>
      <c r="AL67" s="338"/>
      <c r="AM67" s="338"/>
      <c r="AN67" s="338"/>
      <c r="AO67" s="338"/>
      <c r="AP67" s="338"/>
      <c r="AQ67" s="338"/>
      <c r="AR67" s="338"/>
      <c r="AS67" s="338"/>
      <c r="AT67" s="338"/>
      <c r="AU67" s="338"/>
      <c r="AV67" s="338"/>
      <c r="AW67" s="338"/>
      <c r="AX67" s="338"/>
      <c r="AY67" s="338"/>
      <c r="AZ67" s="335"/>
      <c r="BA67" s="336"/>
      <c r="BB67" s="336"/>
      <c r="BC67" s="336"/>
      <c r="BD67" s="336"/>
      <c r="BE67" s="337"/>
    </row>
    <row r="68" spans="1:59" s="315" customFormat="1" ht="15.75" customHeight="1" x14ac:dyDescent="0.25">
      <c r="A68" s="339"/>
      <c r="B68" s="133"/>
      <c r="C68" s="340" t="s">
        <v>23</v>
      </c>
      <c r="D68" s="156"/>
      <c r="E68" s="157"/>
      <c r="F68" s="157"/>
      <c r="G68" s="157"/>
      <c r="H68" s="25"/>
      <c r="I68" s="158" t="str">
        <f>IF(COUNTIF(I12:I65,"A")=0,"",COUNTIF(I12:I65,"A"))</f>
        <v/>
      </c>
      <c r="J68" s="156"/>
      <c r="K68" s="157"/>
      <c r="L68" s="157"/>
      <c r="M68" s="157"/>
      <c r="N68" s="25"/>
      <c r="O68" s="158">
        <f>IF(COUNTIF(O12:O65,"A")=0,"",COUNTIF(O12:O65,"A"))</f>
        <v>1</v>
      </c>
      <c r="P68" s="156"/>
      <c r="Q68" s="157"/>
      <c r="R68" s="157"/>
      <c r="S68" s="157"/>
      <c r="T68" s="25"/>
      <c r="U68" s="158" t="str">
        <f>IF(COUNTIF(U12:U65,"A")=0,"",COUNTIF(U12:U65,"A"))</f>
        <v/>
      </c>
      <c r="V68" s="156"/>
      <c r="W68" s="157"/>
      <c r="X68" s="157"/>
      <c r="Y68" s="157"/>
      <c r="Z68" s="25"/>
      <c r="AA68" s="158">
        <f>IF(COUNTIF(AA12:AA65,"A")=0,"",COUNTIF(AA12:AA65,"A"))</f>
        <v>1</v>
      </c>
      <c r="AB68" s="156"/>
      <c r="AC68" s="157"/>
      <c r="AD68" s="157"/>
      <c r="AE68" s="157"/>
      <c r="AF68" s="25"/>
      <c r="AG68" s="158" t="str">
        <f>IF(COUNTIF(AG12:AG65,"A")=0,"",COUNTIF(AG12:AG65,"A"))</f>
        <v/>
      </c>
      <c r="AH68" s="156"/>
      <c r="AI68" s="157"/>
      <c r="AJ68" s="157"/>
      <c r="AK68" s="157"/>
      <c r="AL68" s="25"/>
      <c r="AM68" s="158">
        <f>IF(COUNTIF(AM12:AM65,"A")=0,"",COUNTIF(AM12:AM65,"A"))</f>
        <v>1</v>
      </c>
      <c r="AN68" s="156"/>
      <c r="AO68" s="157"/>
      <c r="AP68" s="157"/>
      <c r="AQ68" s="157"/>
      <c r="AR68" s="25"/>
      <c r="AS68" s="158" t="str">
        <f>IF(COUNTIF(AS12:AS65,"A")=0,"",COUNTIF(AS12:AS65,"A"))</f>
        <v/>
      </c>
      <c r="AT68" s="156"/>
      <c r="AU68" s="157"/>
      <c r="AV68" s="157"/>
      <c r="AW68" s="157"/>
      <c r="AX68" s="25"/>
      <c r="AY68" s="158">
        <f>IF(COUNTIF(AY12:AY65,"A")=0,"",COUNTIF(AY12:AY65,"A"))</f>
        <v>1</v>
      </c>
      <c r="AZ68" s="159"/>
      <c r="BA68" s="157"/>
      <c r="BB68" s="157"/>
      <c r="BC68" s="157"/>
      <c r="BD68" s="25"/>
      <c r="BE68" s="188">
        <f t="shared" ref="BE68:BE80" si="81">IF(SUM(I68:AY68)=0,"",SUM(I68:AY68))</f>
        <v>4</v>
      </c>
    </row>
    <row r="69" spans="1:59" s="315" customFormat="1" ht="15.75" customHeight="1" x14ac:dyDescent="0.25">
      <c r="A69" s="339"/>
      <c r="B69" s="133"/>
      <c r="C69" s="340" t="s">
        <v>24</v>
      </c>
      <c r="D69" s="156"/>
      <c r="E69" s="157"/>
      <c r="F69" s="157"/>
      <c r="G69" s="157"/>
      <c r="H69" s="25"/>
      <c r="I69" s="158" t="str">
        <f>IF(COUNTIF(I12:I65,"B")=0,"",COUNTIF(I12:I65,"B"))</f>
        <v/>
      </c>
      <c r="J69" s="156"/>
      <c r="K69" s="157"/>
      <c r="L69" s="157"/>
      <c r="M69" s="157"/>
      <c r="N69" s="25"/>
      <c r="O69" s="158">
        <f>IF(COUNTIF(O12:O65,"B")=0,"",COUNTIF(O12:O65,"B"))</f>
        <v>2</v>
      </c>
      <c r="P69" s="156"/>
      <c r="Q69" s="157"/>
      <c r="R69" s="157"/>
      <c r="S69" s="157"/>
      <c r="T69" s="25"/>
      <c r="U69" s="158" t="str">
        <f>IF(COUNTIF(U12:U65,"B")=0,"",COUNTIF(U12:U65,"B"))</f>
        <v/>
      </c>
      <c r="V69" s="156"/>
      <c r="W69" s="157"/>
      <c r="X69" s="157"/>
      <c r="Y69" s="157"/>
      <c r="Z69" s="25"/>
      <c r="AA69" s="158" t="str">
        <f>IF(COUNTIF(AA12:AA65,"B")=0,"",COUNTIF(AA12:AA65,"B"))</f>
        <v/>
      </c>
      <c r="AB69" s="156"/>
      <c r="AC69" s="157"/>
      <c r="AD69" s="157"/>
      <c r="AE69" s="157"/>
      <c r="AF69" s="25"/>
      <c r="AG69" s="158">
        <v>2</v>
      </c>
      <c r="AH69" s="156"/>
      <c r="AI69" s="157"/>
      <c r="AJ69" s="157"/>
      <c r="AK69" s="157"/>
      <c r="AL69" s="25"/>
      <c r="AM69" s="158">
        <f>IF(COUNTIF(AM12:AM65,"B")=0,"",COUNTIF(AM12:AM65,"B"))</f>
        <v>1</v>
      </c>
      <c r="AN69" s="156"/>
      <c r="AO69" s="157"/>
      <c r="AP69" s="157"/>
      <c r="AQ69" s="157"/>
      <c r="AR69" s="25"/>
      <c r="AS69" s="158" t="str">
        <f>IF(COUNTIF(AS12:AS65,"B")=0,"",COUNTIF(AS12:AS65,"B"))</f>
        <v/>
      </c>
      <c r="AT69" s="156"/>
      <c r="AU69" s="157"/>
      <c r="AV69" s="157"/>
      <c r="AW69" s="157"/>
      <c r="AX69" s="25"/>
      <c r="AY69" s="158">
        <v>1</v>
      </c>
      <c r="AZ69" s="159"/>
      <c r="BA69" s="157"/>
      <c r="BB69" s="157"/>
      <c r="BC69" s="157"/>
      <c r="BD69" s="25"/>
      <c r="BE69" s="188">
        <f t="shared" si="81"/>
        <v>6</v>
      </c>
    </row>
    <row r="70" spans="1:59" s="315" customFormat="1" ht="15.75" customHeight="1" x14ac:dyDescent="0.25">
      <c r="A70" s="339"/>
      <c r="B70" s="133"/>
      <c r="C70" s="340" t="s">
        <v>60</v>
      </c>
      <c r="D70" s="156"/>
      <c r="E70" s="157"/>
      <c r="F70" s="157"/>
      <c r="G70" s="157"/>
      <c r="H70" s="25"/>
      <c r="I70" s="158">
        <f>IF(COUNTIF(I12:I65,"ÉÉ")=0,"",COUNTIF(I12:I65,"ÉÉ"))</f>
        <v>2</v>
      </c>
      <c r="J70" s="156"/>
      <c r="K70" s="157"/>
      <c r="L70" s="157"/>
      <c r="M70" s="157"/>
      <c r="N70" s="25"/>
      <c r="O70" s="158">
        <f>IF(COUNTIF(O12:O65,"ÉÉ")=0,"",COUNTIF(O12:O65,"ÉÉ"))</f>
        <v>2</v>
      </c>
      <c r="P70" s="156"/>
      <c r="Q70" s="157"/>
      <c r="R70" s="157"/>
      <c r="S70" s="157"/>
      <c r="T70" s="25"/>
      <c r="U70" s="158">
        <f>IF(COUNTIF(U12:U65,"ÉÉ")=0,"",COUNTIF(U12:U65,"ÉÉ"))</f>
        <v>1</v>
      </c>
      <c r="V70" s="156"/>
      <c r="W70" s="157"/>
      <c r="X70" s="157"/>
      <c r="Y70" s="157"/>
      <c r="Z70" s="25"/>
      <c r="AA70" s="158" t="str">
        <f>IF(COUNTIF(AA12:AA65,"ÉÉ")=0,"",COUNTIF(AA12:AA65,"ÉÉ"))</f>
        <v/>
      </c>
      <c r="AB70" s="156"/>
      <c r="AC70" s="157"/>
      <c r="AD70" s="157"/>
      <c r="AE70" s="157"/>
      <c r="AF70" s="25"/>
      <c r="AG70" s="158" t="str">
        <f>IF(COUNTIF(AG12:AG65,"ÉÉ")=0,"",COUNTIF(AG12:AG65,"ÉÉ"))</f>
        <v/>
      </c>
      <c r="AH70" s="156"/>
      <c r="AI70" s="157"/>
      <c r="AJ70" s="157"/>
      <c r="AK70" s="157"/>
      <c r="AL70" s="25"/>
      <c r="AM70" s="158" t="str">
        <f>IF(COUNTIF(AM12:AM65,"ÉÉ")=0,"",COUNTIF(AM12:AM65,"ÉÉ"))</f>
        <v/>
      </c>
      <c r="AN70" s="156"/>
      <c r="AO70" s="157"/>
      <c r="AP70" s="157"/>
      <c r="AQ70" s="157"/>
      <c r="AR70" s="25"/>
      <c r="AS70" s="158">
        <f>IF(COUNTIF(AS12:AS65,"ÉÉ")=0,"",COUNTIF(AS12:AS65,"ÉÉ"))</f>
        <v>1</v>
      </c>
      <c r="AT70" s="156"/>
      <c r="AU70" s="157"/>
      <c r="AV70" s="157"/>
      <c r="AW70" s="157"/>
      <c r="AX70" s="25"/>
      <c r="AY70" s="158" t="str">
        <f>IF(COUNTIF(AY12:AY65,"ÉÉ")=0,"",COUNTIF(AY12:AY65,"ÉÉ"))</f>
        <v/>
      </c>
      <c r="AZ70" s="159"/>
      <c r="BA70" s="157"/>
      <c r="BB70" s="157"/>
      <c r="BC70" s="157"/>
      <c r="BD70" s="25"/>
      <c r="BE70" s="188">
        <f t="shared" si="81"/>
        <v>6</v>
      </c>
    </row>
    <row r="71" spans="1:59" s="315" customFormat="1" ht="15.75" customHeight="1" x14ac:dyDescent="0.25">
      <c r="A71" s="339"/>
      <c r="B71" s="133"/>
      <c r="C71" s="340" t="s">
        <v>61</v>
      </c>
      <c r="D71" s="162"/>
      <c r="E71" s="163"/>
      <c r="F71" s="163"/>
      <c r="G71" s="163"/>
      <c r="H71" s="164"/>
      <c r="I71" s="158" t="str">
        <f>IF(COUNTIF(I12:I65,"ÉÉ(Z)")=0,"",COUNTIF(I12:I65,"ÉÉ(Z)"))</f>
        <v/>
      </c>
      <c r="J71" s="162"/>
      <c r="K71" s="163"/>
      <c r="L71" s="163"/>
      <c r="M71" s="163"/>
      <c r="N71" s="164"/>
      <c r="O71" s="158" t="str">
        <f>IF(COUNTIF(O12:O65,"ÉÉ(Z)")=0,"",COUNTIF(O12:O65,"ÉÉ(Z)"))</f>
        <v/>
      </c>
      <c r="P71" s="162"/>
      <c r="Q71" s="163"/>
      <c r="R71" s="163"/>
      <c r="S71" s="163"/>
      <c r="T71" s="164"/>
      <c r="U71" s="158" t="str">
        <f>IF(COUNTIF(U12:U65,"ÉÉ(Z)")=0,"",COUNTIF(U12:U65,"ÉÉ(Z)"))</f>
        <v/>
      </c>
      <c r="V71" s="162"/>
      <c r="W71" s="163"/>
      <c r="X71" s="163"/>
      <c r="Y71" s="163"/>
      <c r="Z71" s="164"/>
      <c r="AA71" s="158" t="str">
        <f>IF(COUNTIF(AA12:AA65,"ÉÉ(Z)")=0,"",COUNTIF(AA12:AA65,"ÉÉ(Z)"))</f>
        <v/>
      </c>
      <c r="AB71" s="162"/>
      <c r="AC71" s="163"/>
      <c r="AD71" s="163"/>
      <c r="AE71" s="163"/>
      <c r="AF71" s="164"/>
      <c r="AG71" s="158" t="str">
        <f>IF(COUNTIF(AG12:AG65,"ÉÉ(Z)")=0,"",COUNTIF(AG12:AG65,"ÉÉ(Z)"))</f>
        <v/>
      </c>
      <c r="AH71" s="162"/>
      <c r="AI71" s="163"/>
      <c r="AJ71" s="163"/>
      <c r="AK71" s="163"/>
      <c r="AL71" s="164"/>
      <c r="AM71" s="158" t="str">
        <f>IF(COUNTIF(AM12:AM65,"ÉÉ(Z)")=0,"",COUNTIF(AM12:AM65,"ÉÉ(Z)"))</f>
        <v/>
      </c>
      <c r="AN71" s="162"/>
      <c r="AO71" s="163"/>
      <c r="AP71" s="163"/>
      <c r="AQ71" s="163"/>
      <c r="AR71" s="164"/>
      <c r="AS71" s="158" t="str">
        <f>IF(COUNTIF(AS12:AS65,"ÉÉ(Z)")=0,"",COUNTIF(AS12:AS65,"ÉÉ(Z)"))</f>
        <v/>
      </c>
      <c r="AT71" s="162"/>
      <c r="AU71" s="163"/>
      <c r="AV71" s="163"/>
      <c r="AW71" s="163"/>
      <c r="AX71" s="164"/>
      <c r="AY71" s="158" t="str">
        <f>IF(COUNTIF(AY12:AY65,"ÉÉ(Z)")=0,"",COUNTIF(AY12:AY65,"ÉÉ(Z)"))</f>
        <v/>
      </c>
      <c r="AZ71" s="165"/>
      <c r="BA71" s="163"/>
      <c r="BB71" s="163"/>
      <c r="BC71" s="163"/>
      <c r="BD71" s="164"/>
      <c r="BE71" s="188" t="str">
        <f t="shared" si="81"/>
        <v/>
      </c>
    </row>
    <row r="72" spans="1:59" s="315" customFormat="1" ht="15.75" customHeight="1" x14ac:dyDescent="0.25">
      <c r="A72" s="339"/>
      <c r="B72" s="133"/>
      <c r="C72" s="340" t="s">
        <v>62</v>
      </c>
      <c r="D72" s="156"/>
      <c r="E72" s="157"/>
      <c r="F72" s="157"/>
      <c r="G72" s="157"/>
      <c r="H72" s="25"/>
      <c r="I72" s="158" t="str">
        <f>IF(COUNTIF(I12:I65,"GYJ")=0,"",COUNTIF(I12:I65,"GYJ"))</f>
        <v/>
      </c>
      <c r="J72" s="156"/>
      <c r="K72" s="157"/>
      <c r="L72" s="157"/>
      <c r="M72" s="157"/>
      <c r="N72" s="25"/>
      <c r="O72" s="158">
        <f>IF(COUNTIF(O12:O65,"GYJ")=0,"",COUNTIF(O12:O65,"GYJ"))</f>
        <v>2</v>
      </c>
      <c r="P72" s="156"/>
      <c r="Q72" s="157"/>
      <c r="R72" s="157"/>
      <c r="S72" s="157"/>
      <c r="T72" s="25"/>
      <c r="U72" s="158">
        <f>IF(COUNTIF(U12:U65,"GYJ")=0,"",COUNTIF(U12:U65,"GYJ"))</f>
        <v>2</v>
      </c>
      <c r="V72" s="156"/>
      <c r="W72" s="157"/>
      <c r="X72" s="157"/>
      <c r="Y72" s="157"/>
      <c r="Z72" s="25"/>
      <c r="AA72" s="158">
        <f>IF(COUNTIF(AA12:AA65,"GYJ")=0,"",COUNTIF(AA12:AA65,"GYJ"))</f>
        <v>2</v>
      </c>
      <c r="AB72" s="156"/>
      <c r="AC72" s="157"/>
      <c r="AD72" s="157"/>
      <c r="AE72" s="157"/>
      <c r="AF72" s="25"/>
      <c r="AG72" s="158">
        <f>IF(COUNTIF(AG12:AG65,"GYJ")=0,"",COUNTIF(AG12:AG65,"GYJ"))</f>
        <v>1</v>
      </c>
      <c r="AH72" s="156"/>
      <c r="AI72" s="157"/>
      <c r="AJ72" s="157"/>
      <c r="AK72" s="157"/>
      <c r="AL72" s="25"/>
      <c r="AM72" s="158">
        <f>IF(COUNTIF(AM12:AM65,"GYJ")=0,"",COUNTIF(AM12:AM65,"GYJ"))</f>
        <v>1</v>
      </c>
      <c r="AN72" s="156"/>
      <c r="AO72" s="157"/>
      <c r="AP72" s="157"/>
      <c r="AQ72" s="157"/>
      <c r="AR72" s="25"/>
      <c r="AS72" s="158" t="str">
        <f>IF(COUNTIF(AS12:AS65,"GYJ")=0,"",COUNTIF(AS12:AS65,"GYJ"))</f>
        <v/>
      </c>
      <c r="AT72" s="156"/>
      <c r="AU72" s="157"/>
      <c r="AV72" s="157"/>
      <c r="AW72" s="157"/>
      <c r="AX72" s="25"/>
      <c r="AY72" s="158">
        <f>IF(COUNTIF(AY12:AY65,"GYJ")=0,"",COUNTIF(AY12:AY65,"GYJ"))</f>
        <v>2</v>
      </c>
      <c r="AZ72" s="159"/>
      <c r="BA72" s="157"/>
      <c r="BB72" s="157"/>
      <c r="BC72" s="157"/>
      <c r="BD72" s="25"/>
      <c r="BE72" s="188">
        <f t="shared" si="81"/>
        <v>10</v>
      </c>
    </row>
    <row r="73" spans="1:59" s="315" customFormat="1" ht="15.75" customHeight="1" x14ac:dyDescent="0.25">
      <c r="A73" s="339"/>
      <c r="B73" s="341"/>
      <c r="C73" s="340" t="s">
        <v>63</v>
      </c>
      <c r="D73" s="156"/>
      <c r="E73" s="157"/>
      <c r="F73" s="157"/>
      <c r="G73" s="157"/>
      <c r="H73" s="25"/>
      <c r="I73" s="158" t="str">
        <f>IF(COUNTIF(I12:I65,"GYJ(Z)")=0,"",COUNTIF(I12:I65,"GYJ(Z)"))</f>
        <v/>
      </c>
      <c r="J73" s="156"/>
      <c r="K73" s="157"/>
      <c r="L73" s="157"/>
      <c r="M73" s="157"/>
      <c r="N73" s="25"/>
      <c r="O73" s="158" t="str">
        <f>IF(COUNTIF(O12:O65,"GYJ(Z)")=0,"",COUNTIF(O12:O65,"GYJ(Z)"))</f>
        <v/>
      </c>
      <c r="P73" s="156"/>
      <c r="Q73" s="157"/>
      <c r="R73" s="157"/>
      <c r="S73" s="157"/>
      <c r="T73" s="25"/>
      <c r="U73" s="158" t="str">
        <f>IF(COUNTIF(U12:U65,"GYJ(Z)")=0,"",COUNTIF(U12:U65,"GYJ(Z)"))</f>
        <v/>
      </c>
      <c r="V73" s="156"/>
      <c r="W73" s="157"/>
      <c r="X73" s="157"/>
      <c r="Y73" s="157"/>
      <c r="Z73" s="25"/>
      <c r="AA73" s="158" t="str">
        <f>IF(COUNTIF(AA12:AA65,"GYJ(Z)")=0,"",COUNTIF(AA12:AA65,"GYJ(Z)"))</f>
        <v/>
      </c>
      <c r="AB73" s="156"/>
      <c r="AC73" s="157"/>
      <c r="AD73" s="157"/>
      <c r="AE73" s="157"/>
      <c r="AF73" s="25"/>
      <c r="AG73" s="158" t="str">
        <f>IF(COUNTIF(AG12:AG65,"GYJ(Z)")=0,"",COUNTIF(AG12:AG65,"GYJ(Z)"))</f>
        <v/>
      </c>
      <c r="AH73" s="156"/>
      <c r="AI73" s="157"/>
      <c r="AJ73" s="157"/>
      <c r="AK73" s="157"/>
      <c r="AL73" s="25"/>
      <c r="AM73" s="158" t="str">
        <f>IF(COUNTIF(AM12:AM65,"GYJ(Z)")=0,"",COUNTIF(AM12:AM65,"GYJ(Z)"))</f>
        <v/>
      </c>
      <c r="AN73" s="156"/>
      <c r="AO73" s="157"/>
      <c r="AP73" s="157"/>
      <c r="AQ73" s="157"/>
      <c r="AR73" s="25"/>
      <c r="AS73" s="158" t="str">
        <f>IF(COUNTIF(AS12:AS65,"GYJ(Z)")=0,"",COUNTIF(AS12:AS65,"GYJ(Z)"))</f>
        <v/>
      </c>
      <c r="AT73" s="156"/>
      <c r="AU73" s="157"/>
      <c r="AV73" s="157"/>
      <c r="AW73" s="157"/>
      <c r="AX73" s="25"/>
      <c r="AY73" s="158" t="str">
        <f>IF(COUNTIF(AY12:AY65,"GYJ(Z)")=0,"",COUNTIF(AY12:AY65,"GYJ(Z)"))</f>
        <v/>
      </c>
      <c r="AZ73" s="159"/>
      <c r="BA73" s="157"/>
      <c r="BB73" s="157"/>
      <c r="BC73" s="157"/>
      <c r="BD73" s="25"/>
      <c r="BE73" s="188" t="str">
        <f t="shared" si="81"/>
        <v/>
      </c>
    </row>
    <row r="74" spans="1:59" s="315" customFormat="1" ht="15.75" customHeight="1" x14ac:dyDescent="0.25">
      <c r="A74" s="339"/>
      <c r="B74" s="133"/>
      <c r="C74" s="155" t="s">
        <v>35</v>
      </c>
      <c r="D74" s="156"/>
      <c r="E74" s="157"/>
      <c r="F74" s="157"/>
      <c r="G74" s="157"/>
      <c r="H74" s="25"/>
      <c r="I74" s="158" t="str">
        <f>IF(COUNTIF(I12:I65,"K")=0,"",COUNTIF(I12:I65,"K"))</f>
        <v/>
      </c>
      <c r="J74" s="156"/>
      <c r="K74" s="157"/>
      <c r="L74" s="157"/>
      <c r="M74" s="157"/>
      <c r="N74" s="25"/>
      <c r="O74" s="158" t="str">
        <f>IF(COUNTIF(O12:O65,"K")=0,"",COUNTIF(O12:O65,"K"))</f>
        <v/>
      </c>
      <c r="P74" s="156"/>
      <c r="Q74" s="157"/>
      <c r="R74" s="157"/>
      <c r="S74" s="157"/>
      <c r="T74" s="25"/>
      <c r="U74" s="158" t="str">
        <f>IF(COUNTIF(U12:U65,"K")=0,"",COUNTIF(U12:U65,"K"))</f>
        <v/>
      </c>
      <c r="V74" s="156"/>
      <c r="W74" s="157"/>
      <c r="X74" s="157"/>
      <c r="Y74" s="157"/>
      <c r="Z74" s="25"/>
      <c r="AA74" s="158">
        <f>IF(COUNTIF(AA12:AA65,"K")=0,"",COUNTIF(AA12:AA65,"K"))</f>
        <v>1</v>
      </c>
      <c r="AB74" s="156"/>
      <c r="AC74" s="157"/>
      <c r="AD74" s="157"/>
      <c r="AE74" s="157"/>
      <c r="AF74" s="25"/>
      <c r="AG74" s="158">
        <f>IF(COUNTIF(AG12:AG65,"K")=0,"",COUNTIF(AG12:AG65,"K"))</f>
        <v>1</v>
      </c>
      <c r="AH74" s="156"/>
      <c r="AI74" s="157"/>
      <c r="AJ74" s="157"/>
      <c r="AK74" s="157"/>
      <c r="AL74" s="25"/>
      <c r="AM74" s="158">
        <f>IF(COUNTIF(AM12:AM65,"K")=0,"",COUNTIF(AM12:AM65,"K"))</f>
        <v>1</v>
      </c>
      <c r="AN74" s="156"/>
      <c r="AO74" s="157"/>
      <c r="AP74" s="157"/>
      <c r="AQ74" s="157"/>
      <c r="AR74" s="25"/>
      <c r="AS74" s="158" t="str">
        <f>IF(COUNTIF(AS12:AS65,"K")=0,"",COUNTIF(AS12:AS65,"K"))</f>
        <v/>
      </c>
      <c r="AT74" s="156"/>
      <c r="AU74" s="157"/>
      <c r="AV74" s="157"/>
      <c r="AW74" s="157"/>
      <c r="AX74" s="25"/>
      <c r="AY74" s="158">
        <f>IF(COUNTIF(AY12:AY65,"K")=0,"",COUNTIF(AY12:AY65,"K"))</f>
        <v>1</v>
      </c>
      <c r="AZ74" s="159"/>
      <c r="BA74" s="157"/>
      <c r="BB74" s="157"/>
      <c r="BC74" s="157"/>
      <c r="BD74" s="25"/>
      <c r="BE74" s="188">
        <f t="shared" si="81"/>
        <v>4</v>
      </c>
    </row>
    <row r="75" spans="1:59" s="315" customFormat="1" ht="15.75" customHeight="1" x14ac:dyDescent="0.25">
      <c r="A75" s="339"/>
      <c r="B75" s="133"/>
      <c r="C75" s="155" t="s">
        <v>36</v>
      </c>
      <c r="D75" s="156"/>
      <c r="E75" s="157"/>
      <c r="F75" s="157"/>
      <c r="G75" s="157"/>
      <c r="H75" s="25"/>
      <c r="I75" s="158" t="str">
        <f>IF(COUNTIF(I12:I65,"K(Z)")=0,"",COUNTIF(I12:I65,"K(Z)"))</f>
        <v/>
      </c>
      <c r="J75" s="156"/>
      <c r="K75" s="157"/>
      <c r="L75" s="157"/>
      <c r="M75" s="157"/>
      <c r="N75" s="25"/>
      <c r="O75" s="158" t="str">
        <f>IF(COUNTIF(O12:O65,"K(Z)")=0,"",COUNTIF(O12:O65,"K(Z)"))</f>
        <v/>
      </c>
      <c r="P75" s="156"/>
      <c r="Q75" s="157"/>
      <c r="R75" s="157"/>
      <c r="S75" s="157"/>
      <c r="T75" s="25"/>
      <c r="U75" s="158">
        <f>IF(COUNTIF(U12:U65,"K(Z)")=0,"",COUNTIF(U12:U65,"K(Z)"))</f>
        <v>1</v>
      </c>
      <c r="V75" s="156"/>
      <c r="W75" s="157"/>
      <c r="X75" s="157"/>
      <c r="Y75" s="157"/>
      <c r="Z75" s="25"/>
      <c r="AA75" s="158">
        <f>IF(COUNTIF(AA12:AA65,"K(Z)")=0,"",COUNTIF(AA12:AA65,"K(Z)"))</f>
        <v>1</v>
      </c>
      <c r="AB75" s="156"/>
      <c r="AC75" s="157"/>
      <c r="AD75" s="157"/>
      <c r="AE75" s="157"/>
      <c r="AF75" s="25"/>
      <c r="AG75" s="158">
        <f>IF(COUNTIF(AG12:AG65,"K(Z)")=0,"",COUNTIF(AG12:AG65,"K(Z)"))</f>
        <v>1</v>
      </c>
      <c r="AH75" s="156"/>
      <c r="AI75" s="157"/>
      <c r="AJ75" s="157"/>
      <c r="AK75" s="157"/>
      <c r="AL75" s="25"/>
      <c r="AM75" s="158">
        <f>IF(COUNTIF(AM12:AM65,"K(Z)")=0,"",COUNTIF(AM12:AM65,"K(Z)"))</f>
        <v>4</v>
      </c>
      <c r="AN75" s="156"/>
      <c r="AO75" s="157"/>
      <c r="AP75" s="157"/>
      <c r="AQ75" s="157"/>
      <c r="AR75" s="25"/>
      <c r="AS75" s="158">
        <f>IF(COUNTIF(AS12:AS65,"K(Z)")=0,"",COUNTIF(AS12:AS65,"K(Z)"))</f>
        <v>5</v>
      </c>
      <c r="AT75" s="156"/>
      <c r="AU75" s="157"/>
      <c r="AV75" s="157"/>
      <c r="AW75" s="157"/>
      <c r="AX75" s="25"/>
      <c r="AY75" s="158">
        <f>IF(COUNTIF(AY12:AY65,"K(Z)")=0,"",COUNTIF(AY12:AY65,"K(Z)"))</f>
        <v>3</v>
      </c>
      <c r="AZ75" s="159"/>
      <c r="BA75" s="157"/>
      <c r="BB75" s="157"/>
      <c r="BC75" s="157"/>
      <c r="BD75" s="25"/>
      <c r="BE75" s="188">
        <f t="shared" si="81"/>
        <v>15</v>
      </c>
    </row>
    <row r="76" spans="1:59" s="315" customFormat="1" ht="15.75" customHeight="1" x14ac:dyDescent="0.25">
      <c r="A76" s="339"/>
      <c r="B76" s="133"/>
      <c r="C76" s="340" t="s">
        <v>25</v>
      </c>
      <c r="D76" s="156"/>
      <c r="E76" s="157"/>
      <c r="F76" s="157"/>
      <c r="G76" s="157"/>
      <c r="H76" s="25"/>
      <c r="I76" s="158" t="str">
        <f>IF(COUNTIF(I12:I65,"AV")=0,"",COUNTIF(I12:I65,"AV"))</f>
        <v/>
      </c>
      <c r="J76" s="156"/>
      <c r="K76" s="157"/>
      <c r="L76" s="157"/>
      <c r="M76" s="157"/>
      <c r="N76" s="25"/>
      <c r="O76" s="158" t="str">
        <f>IF(COUNTIF(O12:O65,"AV")=0,"",COUNTIF(O12:O65,"AV"))</f>
        <v/>
      </c>
      <c r="P76" s="156"/>
      <c r="Q76" s="157"/>
      <c r="R76" s="157"/>
      <c r="S76" s="157"/>
      <c r="T76" s="25"/>
      <c r="U76" s="158" t="str">
        <f>IF(COUNTIF(U12:U65,"AV")=0,"",COUNTIF(U12:U65,"AV"))</f>
        <v/>
      </c>
      <c r="V76" s="156"/>
      <c r="W76" s="157"/>
      <c r="X76" s="157"/>
      <c r="Y76" s="157"/>
      <c r="Z76" s="25"/>
      <c r="AA76" s="158" t="str">
        <f>IF(COUNTIF(AA12:AA65,"AV")=0,"",COUNTIF(AA12:AA65,"AV"))</f>
        <v/>
      </c>
      <c r="AB76" s="156"/>
      <c r="AC76" s="157"/>
      <c r="AD76" s="157"/>
      <c r="AE76" s="157"/>
      <c r="AF76" s="25"/>
      <c r="AG76" s="158" t="str">
        <f>IF(COUNTIF(AG12:AG65,"AV")=0,"",COUNTIF(AG12:AG65,"AV"))</f>
        <v/>
      </c>
      <c r="AH76" s="156"/>
      <c r="AI76" s="157"/>
      <c r="AJ76" s="157"/>
      <c r="AK76" s="157"/>
      <c r="AL76" s="25"/>
      <c r="AM76" s="158" t="str">
        <f>IF(COUNTIF(AM12:AM65,"AV")=0,"",COUNTIF(AM12:AM65,"AV"))</f>
        <v/>
      </c>
      <c r="AN76" s="156"/>
      <c r="AO76" s="157"/>
      <c r="AP76" s="157"/>
      <c r="AQ76" s="157"/>
      <c r="AR76" s="25"/>
      <c r="AS76" s="158" t="str">
        <f>IF(COUNTIF(AS12:AS65,"AV")=0,"",COUNTIF(AS12:AS65,"AV"))</f>
        <v/>
      </c>
      <c r="AT76" s="156"/>
      <c r="AU76" s="157"/>
      <c r="AV76" s="157"/>
      <c r="AW76" s="157"/>
      <c r="AX76" s="25"/>
      <c r="AY76" s="158" t="str">
        <f>IF(COUNTIF(AY12:AY65,"AV")=0,"",COUNTIF(AY12:AY65,"AV"))</f>
        <v/>
      </c>
      <c r="AZ76" s="159"/>
      <c r="BA76" s="157"/>
      <c r="BB76" s="157"/>
      <c r="BC76" s="157"/>
      <c r="BD76" s="25"/>
      <c r="BE76" s="188" t="str">
        <f t="shared" si="81"/>
        <v/>
      </c>
    </row>
    <row r="77" spans="1:59" s="315" customFormat="1" ht="15.75" customHeight="1" x14ac:dyDescent="0.25">
      <c r="A77" s="339"/>
      <c r="B77" s="133"/>
      <c r="C77" s="340" t="s">
        <v>64</v>
      </c>
      <c r="D77" s="156"/>
      <c r="E77" s="157"/>
      <c r="F77" s="157"/>
      <c r="G77" s="157"/>
      <c r="H77" s="25"/>
      <c r="I77" s="158" t="str">
        <f>IF(COUNTIF(I12:I65,"KV")=0,"",COUNTIF(I12:I65,"KV"))</f>
        <v/>
      </c>
      <c r="J77" s="156"/>
      <c r="K77" s="157"/>
      <c r="L77" s="157"/>
      <c r="M77" s="157"/>
      <c r="N77" s="25"/>
      <c r="O77" s="158" t="str">
        <f>IF(COUNTIF(O12:O65,"KV")=0,"",COUNTIF(O12:O65,"KV"))</f>
        <v/>
      </c>
      <c r="P77" s="156"/>
      <c r="Q77" s="157"/>
      <c r="R77" s="157"/>
      <c r="S77" s="157"/>
      <c r="T77" s="25"/>
      <c r="U77" s="158" t="str">
        <f>IF(COUNTIF(U12:U65,"KV")=0,"",COUNTIF(U12:U65,"KV"))</f>
        <v/>
      </c>
      <c r="V77" s="156"/>
      <c r="W77" s="157"/>
      <c r="X77" s="157"/>
      <c r="Y77" s="157"/>
      <c r="Z77" s="25"/>
      <c r="AA77" s="158" t="str">
        <f>IF(COUNTIF(AA12:AA65,"KV")=0,"",COUNTIF(AA12:AA65,"KV"))</f>
        <v/>
      </c>
      <c r="AB77" s="156"/>
      <c r="AC77" s="157"/>
      <c r="AD77" s="157"/>
      <c r="AE77" s="157"/>
      <c r="AF77" s="25"/>
      <c r="AG77" s="158" t="str">
        <f>IF(COUNTIF(AG12:AG65,"KV")=0,"",COUNTIF(AG12:AG65,"KV"))</f>
        <v/>
      </c>
      <c r="AH77" s="156"/>
      <c r="AI77" s="157"/>
      <c r="AJ77" s="157"/>
      <c r="AK77" s="157"/>
      <c r="AL77" s="25"/>
      <c r="AM77" s="158" t="str">
        <f>IF(COUNTIF(AM12:AM65,"KV")=0,"",COUNTIF(AM12:AM65,"KV"))</f>
        <v/>
      </c>
      <c r="AN77" s="156"/>
      <c r="AO77" s="157"/>
      <c r="AP77" s="157"/>
      <c r="AQ77" s="157"/>
      <c r="AR77" s="25"/>
      <c r="AS77" s="158" t="str">
        <f>IF(COUNTIF(AS12:AS65,"KV")=0,"",COUNTIF(AS12:AS65,"KV"))</f>
        <v/>
      </c>
      <c r="AT77" s="156"/>
      <c r="AU77" s="157"/>
      <c r="AV77" s="157"/>
      <c r="AW77" s="157"/>
      <c r="AX77" s="25"/>
      <c r="AY77" s="158" t="str">
        <f>IF(COUNTIF(AY12:AY65,"KV")=0,"",COUNTIF(AY12:AY65,"KV"))</f>
        <v/>
      </c>
      <c r="AZ77" s="159"/>
      <c r="BA77" s="157"/>
      <c r="BB77" s="157"/>
      <c r="BC77" s="157"/>
      <c r="BD77" s="25"/>
      <c r="BE77" s="188" t="str">
        <f t="shared" si="81"/>
        <v/>
      </c>
    </row>
    <row r="78" spans="1:59" s="315" customFormat="1" ht="15.75" customHeight="1" x14ac:dyDescent="0.25">
      <c r="A78" s="339"/>
      <c r="B78" s="133"/>
      <c r="C78" s="340" t="s">
        <v>65</v>
      </c>
      <c r="D78" s="169"/>
      <c r="E78" s="170"/>
      <c r="F78" s="170"/>
      <c r="G78" s="170"/>
      <c r="H78" s="171"/>
      <c r="I78" s="158" t="str">
        <f>IF(COUNTIF(I12:I65,"SZG")=0,"",COUNTIF(I12:I65,"SZG"))</f>
        <v/>
      </c>
      <c r="J78" s="169"/>
      <c r="K78" s="170"/>
      <c r="L78" s="170"/>
      <c r="M78" s="170"/>
      <c r="N78" s="171"/>
      <c r="O78" s="158" t="str">
        <f>IF(COUNTIF(O12:O65,"SZG")=0,"",COUNTIF(O12:O65,"SZG"))</f>
        <v/>
      </c>
      <c r="P78" s="169"/>
      <c r="Q78" s="170"/>
      <c r="R78" s="170"/>
      <c r="S78" s="170"/>
      <c r="T78" s="171"/>
      <c r="U78" s="158" t="str">
        <f>IF(COUNTIF(U12:U65,"SZG")=0,"",COUNTIF(U12:U65,"SZG"))</f>
        <v/>
      </c>
      <c r="V78" s="169"/>
      <c r="W78" s="170"/>
      <c r="X78" s="170"/>
      <c r="Y78" s="170"/>
      <c r="Z78" s="171"/>
      <c r="AA78" s="158" t="str">
        <f>IF(COUNTIF(AA12:AA65,"SZG")=0,"",COUNTIF(AA12:AA65,"SZG"))</f>
        <v/>
      </c>
      <c r="AB78" s="169"/>
      <c r="AC78" s="170"/>
      <c r="AD78" s="170"/>
      <c r="AE78" s="170"/>
      <c r="AF78" s="171"/>
      <c r="AG78" s="158" t="str">
        <f>IF(COUNTIF(AG12:AG65,"SZG")=0,"",COUNTIF(AG12:AG65,"SZG"))</f>
        <v/>
      </c>
      <c r="AH78" s="169"/>
      <c r="AI78" s="170"/>
      <c r="AJ78" s="170"/>
      <c r="AK78" s="170"/>
      <c r="AL78" s="171"/>
      <c r="AM78" s="158" t="str">
        <f>IF(COUNTIF(AM12:AM65,"SZG")=0,"",COUNTIF(AM12:AM65,"SZG"))</f>
        <v/>
      </c>
      <c r="AN78" s="169"/>
      <c r="AO78" s="170"/>
      <c r="AP78" s="170"/>
      <c r="AQ78" s="170"/>
      <c r="AR78" s="171"/>
      <c r="AS78" s="158" t="str">
        <f>IF(COUNTIF(AS12:AS65,"SZG")=0,"",COUNTIF(AS12:AS65,"SZG"))</f>
        <v/>
      </c>
      <c r="AT78" s="169"/>
      <c r="AU78" s="170"/>
      <c r="AV78" s="170"/>
      <c r="AW78" s="170"/>
      <c r="AX78" s="171"/>
      <c r="AY78" s="158" t="str">
        <f>IF(COUNTIF(AY12:AY65,"SZG")=0,"",COUNTIF(AY12:AY65,"SZG"))</f>
        <v/>
      </c>
      <c r="AZ78" s="159"/>
      <c r="BA78" s="157"/>
      <c r="BB78" s="157"/>
      <c r="BC78" s="157"/>
      <c r="BD78" s="25"/>
      <c r="BE78" s="188" t="str">
        <f t="shared" si="81"/>
        <v/>
      </c>
    </row>
    <row r="79" spans="1:59" s="315" customFormat="1" ht="15.75" customHeight="1" x14ac:dyDescent="0.25">
      <c r="A79" s="339"/>
      <c r="B79" s="133"/>
      <c r="C79" s="340" t="s">
        <v>66</v>
      </c>
      <c r="D79" s="169"/>
      <c r="E79" s="170"/>
      <c r="F79" s="170"/>
      <c r="G79" s="170"/>
      <c r="H79" s="171"/>
      <c r="I79" s="158" t="str">
        <f>IF(COUNTIF(I12:I65,"ZV")=0,"",COUNTIF(I12:I65,"ZV"))</f>
        <v/>
      </c>
      <c r="J79" s="169"/>
      <c r="K79" s="170"/>
      <c r="L79" s="170"/>
      <c r="M79" s="170"/>
      <c r="N79" s="171"/>
      <c r="O79" s="158" t="str">
        <f>IF(COUNTIF(O12:O65,"ZV")=0,"",COUNTIF(O12:O65,"ZV"))</f>
        <v/>
      </c>
      <c r="P79" s="169"/>
      <c r="Q79" s="170"/>
      <c r="R79" s="170"/>
      <c r="S79" s="170"/>
      <c r="T79" s="171"/>
      <c r="U79" s="158" t="str">
        <f>IF(COUNTIF(U12:U65,"ZV")=0,"",COUNTIF(U12:U65,"ZV"))</f>
        <v/>
      </c>
      <c r="V79" s="169"/>
      <c r="W79" s="170"/>
      <c r="X79" s="170"/>
      <c r="Y79" s="170"/>
      <c r="Z79" s="171"/>
      <c r="AA79" s="158" t="str">
        <f>IF(COUNTIF(AA12:AA65,"ZV")=0,"",COUNTIF(AA12:AA65,"ZV"))</f>
        <v/>
      </c>
      <c r="AB79" s="169"/>
      <c r="AC79" s="170"/>
      <c r="AD79" s="170"/>
      <c r="AE79" s="170"/>
      <c r="AF79" s="171"/>
      <c r="AG79" s="158" t="str">
        <f>IF(COUNTIF(AG12:AG65,"ZV")=0,"",COUNTIF(AG12:AG65,"ZV"))</f>
        <v/>
      </c>
      <c r="AH79" s="169"/>
      <c r="AI79" s="170"/>
      <c r="AJ79" s="170"/>
      <c r="AK79" s="170"/>
      <c r="AL79" s="171"/>
      <c r="AM79" s="158" t="str">
        <f>IF(COUNTIF(AM12:AM65,"ZV")=0,"",COUNTIF(AM12:AM65,"ZV"))</f>
        <v/>
      </c>
      <c r="AN79" s="169"/>
      <c r="AO79" s="170"/>
      <c r="AP79" s="170"/>
      <c r="AQ79" s="170"/>
      <c r="AR79" s="171"/>
      <c r="AS79" s="158" t="str">
        <f>IF(COUNTIF(AS12:AS65,"ZV")=0,"",COUNTIF(AS12:AS65,"ZV"))</f>
        <v/>
      </c>
      <c r="AT79" s="169"/>
      <c r="AU79" s="170"/>
      <c r="AV79" s="170"/>
      <c r="AW79" s="170"/>
      <c r="AX79" s="171"/>
      <c r="AY79" s="158">
        <f>IF(COUNTIF(AY12:AY65,"ZV")=0,"",COUNTIF(AY12:AY65,"ZV"))</f>
        <v>3</v>
      </c>
      <c r="AZ79" s="159"/>
      <c r="BA79" s="157"/>
      <c r="BB79" s="157"/>
      <c r="BC79" s="157"/>
      <c r="BD79" s="25"/>
      <c r="BE79" s="188">
        <f t="shared" si="81"/>
        <v>3</v>
      </c>
    </row>
    <row r="80" spans="1:59" s="315" customFormat="1" ht="15.75" customHeight="1" thickBot="1" x14ac:dyDescent="0.3">
      <c r="A80" s="172"/>
      <c r="B80" s="173"/>
      <c r="C80" s="174" t="s">
        <v>26</v>
      </c>
      <c r="D80" s="175"/>
      <c r="E80" s="176"/>
      <c r="F80" s="176"/>
      <c r="G80" s="176"/>
      <c r="H80" s="177"/>
      <c r="I80" s="178">
        <f>IF(SUM(I68:I79)=0,"",SUM(I68:I79))</f>
        <v>2</v>
      </c>
      <c r="J80" s="175"/>
      <c r="K80" s="176"/>
      <c r="L80" s="176"/>
      <c r="M80" s="176"/>
      <c r="N80" s="177"/>
      <c r="O80" s="178">
        <f>IF(SUM(O68:O79)=0,"",SUM(O68:O79))</f>
        <v>7</v>
      </c>
      <c r="P80" s="175"/>
      <c r="Q80" s="176"/>
      <c r="R80" s="176"/>
      <c r="S80" s="176"/>
      <c r="T80" s="177"/>
      <c r="U80" s="178">
        <f>IF(SUM(U68:U79)=0,"",SUM(U68:U79))</f>
        <v>4</v>
      </c>
      <c r="V80" s="175"/>
      <c r="W80" s="176"/>
      <c r="X80" s="176"/>
      <c r="Y80" s="176"/>
      <c r="Z80" s="177"/>
      <c r="AA80" s="178">
        <f>IF(SUM(AA68:AA79)=0,"",SUM(AA68:AA79))</f>
        <v>5</v>
      </c>
      <c r="AB80" s="175"/>
      <c r="AC80" s="176"/>
      <c r="AD80" s="176"/>
      <c r="AE80" s="176"/>
      <c r="AF80" s="177"/>
      <c r="AG80" s="178">
        <f>IF(SUM(AG68:AG79)=0,"",SUM(AG68:AG79))</f>
        <v>5</v>
      </c>
      <c r="AH80" s="175"/>
      <c r="AI80" s="176"/>
      <c r="AJ80" s="176"/>
      <c r="AK80" s="176"/>
      <c r="AL80" s="177"/>
      <c r="AM80" s="178">
        <f>IF(SUM(AM68:AM79)=0,"",SUM(AM68:AM79))</f>
        <v>8</v>
      </c>
      <c r="AN80" s="175"/>
      <c r="AO80" s="176"/>
      <c r="AP80" s="176"/>
      <c r="AQ80" s="176"/>
      <c r="AR80" s="177"/>
      <c r="AS80" s="178">
        <f>IF(SUM(AS68:AS79)=0,"",SUM(AS68:AS79))</f>
        <v>6</v>
      </c>
      <c r="AT80" s="175"/>
      <c r="AU80" s="176"/>
      <c r="AV80" s="176"/>
      <c r="AW80" s="176"/>
      <c r="AX80" s="177"/>
      <c r="AY80" s="178">
        <f>IF(SUM(AY68:AY79)=0,"",SUM(AY68:AY79))</f>
        <v>11</v>
      </c>
      <c r="AZ80" s="179"/>
      <c r="BA80" s="176"/>
      <c r="BB80" s="176"/>
      <c r="BC80" s="176"/>
      <c r="BD80" s="177"/>
      <c r="BE80" s="188">
        <f t="shared" si="81"/>
        <v>48</v>
      </c>
    </row>
    <row r="81" spans="1:28" s="315" customFormat="1" ht="15.75" customHeight="1" thickTop="1" x14ac:dyDescent="0.2">
      <c r="A81" s="342"/>
      <c r="B81" s="343"/>
      <c r="C81" s="343"/>
    </row>
    <row r="82" spans="1:28" s="315" customFormat="1" ht="15.75" customHeight="1" x14ac:dyDescent="0.2">
      <c r="A82" s="342"/>
      <c r="B82" s="343"/>
      <c r="C82" s="343"/>
      <c r="G82" s="344">
        <f>SUM(E54,G54)</f>
        <v>496</v>
      </c>
      <c r="M82" s="315">
        <f>SUM(K54,M54)</f>
        <v>390</v>
      </c>
      <c r="S82" s="315">
        <f>SUM(Q54,S54)</f>
        <v>378</v>
      </c>
      <c r="Y82" s="315">
        <f>SUM(W54,Y54)</f>
        <v>392</v>
      </c>
    </row>
    <row r="83" spans="1:28" s="315" customFormat="1" ht="15.75" customHeight="1" x14ac:dyDescent="0.2">
      <c r="A83" s="342"/>
      <c r="B83" s="343"/>
      <c r="C83" s="343"/>
      <c r="E83" s="344"/>
      <c r="F83" s="344"/>
      <c r="Q83" s="344"/>
      <c r="R83" s="364"/>
      <c r="S83" s="364"/>
      <c r="T83" s="364"/>
      <c r="U83" s="364"/>
      <c r="V83" s="364"/>
      <c r="X83" s="365"/>
      <c r="Y83" s="365"/>
      <c r="Z83" s="365"/>
      <c r="AA83" s="365"/>
      <c r="AB83" s="365"/>
    </row>
    <row r="84" spans="1:28" s="315" customFormat="1" ht="15.75" customHeight="1" x14ac:dyDescent="0.2">
      <c r="A84" s="342"/>
      <c r="B84" s="343"/>
      <c r="C84" s="343"/>
    </row>
    <row r="85" spans="1:28" s="315" customFormat="1" ht="15.75" customHeight="1" x14ac:dyDescent="0.2">
      <c r="A85" s="342"/>
      <c r="B85" s="343"/>
      <c r="C85" s="343"/>
    </row>
    <row r="86" spans="1:28" s="315" customFormat="1" ht="15.75" customHeight="1" x14ac:dyDescent="0.2">
      <c r="A86" s="342"/>
      <c r="B86" s="343"/>
      <c r="C86" s="343"/>
    </row>
    <row r="87" spans="1:28" s="315" customFormat="1" ht="15.75" customHeight="1" x14ac:dyDescent="0.2">
      <c r="A87" s="342"/>
      <c r="B87" s="343"/>
      <c r="C87" s="343"/>
    </row>
    <row r="88" spans="1:28" s="315" customFormat="1" ht="15.75" customHeight="1" x14ac:dyDescent="0.2">
      <c r="A88" s="342"/>
      <c r="B88" s="343"/>
      <c r="C88" s="343"/>
    </row>
    <row r="89" spans="1:28" s="315" customFormat="1" ht="15.75" customHeight="1" x14ac:dyDescent="0.2">
      <c r="A89" s="342"/>
      <c r="B89" s="343"/>
      <c r="C89" s="343"/>
    </row>
    <row r="90" spans="1:28" s="315" customFormat="1" ht="15.75" customHeight="1" x14ac:dyDescent="0.2">
      <c r="A90" s="342"/>
      <c r="B90" s="343"/>
      <c r="C90" s="343"/>
    </row>
    <row r="91" spans="1:28" s="315" customFormat="1" ht="15.75" customHeight="1" x14ac:dyDescent="0.2">
      <c r="A91" s="342"/>
      <c r="B91" s="343"/>
      <c r="C91" s="343"/>
    </row>
    <row r="92" spans="1:28" s="315" customFormat="1" ht="15.75" customHeight="1" x14ac:dyDescent="0.2">
      <c r="A92" s="342"/>
      <c r="B92" s="343"/>
      <c r="C92" s="343"/>
    </row>
    <row r="93" spans="1:28" s="315" customFormat="1" ht="15.75" customHeight="1" x14ac:dyDescent="0.2">
      <c r="A93" s="342"/>
      <c r="B93" s="343"/>
      <c r="C93" s="343"/>
    </row>
    <row r="94" spans="1:28" s="315" customFormat="1" ht="15.75" customHeight="1" x14ac:dyDescent="0.2">
      <c r="A94" s="342"/>
      <c r="B94" s="343"/>
      <c r="C94" s="343"/>
    </row>
    <row r="95" spans="1:28" s="315" customFormat="1" ht="15.75" customHeight="1" x14ac:dyDescent="0.2">
      <c r="A95" s="342"/>
      <c r="B95" s="343"/>
      <c r="C95" s="343"/>
    </row>
    <row r="96" spans="1:28" s="315" customFormat="1" ht="15.75" customHeight="1" x14ac:dyDescent="0.2">
      <c r="A96" s="342"/>
      <c r="B96" s="343"/>
      <c r="C96" s="343"/>
    </row>
    <row r="97" spans="1:3" s="315" customFormat="1" ht="15.75" customHeight="1" x14ac:dyDescent="0.2">
      <c r="A97" s="342"/>
      <c r="B97" s="343"/>
      <c r="C97" s="343"/>
    </row>
    <row r="98" spans="1:3" s="315" customFormat="1" ht="15.75" customHeight="1" x14ac:dyDescent="0.2">
      <c r="A98" s="342"/>
      <c r="B98" s="343"/>
      <c r="C98" s="343"/>
    </row>
    <row r="99" spans="1:3" s="315" customFormat="1" ht="15.75" customHeight="1" x14ac:dyDescent="0.2">
      <c r="A99" s="342"/>
      <c r="B99" s="343"/>
      <c r="C99" s="343"/>
    </row>
    <row r="100" spans="1:3" s="315" customFormat="1" ht="15.75" customHeight="1" x14ac:dyDescent="0.2">
      <c r="A100" s="342"/>
      <c r="B100" s="343"/>
      <c r="C100" s="343"/>
    </row>
    <row r="101" spans="1:3" s="315" customFormat="1" ht="15.75" customHeight="1" x14ac:dyDescent="0.2">
      <c r="A101" s="342"/>
      <c r="B101" s="343"/>
      <c r="C101" s="343"/>
    </row>
    <row r="102" spans="1:3" s="315" customFormat="1" ht="15.75" customHeight="1" x14ac:dyDescent="0.2">
      <c r="A102" s="342"/>
      <c r="B102" s="343"/>
      <c r="C102" s="343"/>
    </row>
    <row r="103" spans="1:3" s="315" customFormat="1" ht="15.75" customHeight="1" x14ac:dyDescent="0.2">
      <c r="A103" s="342"/>
      <c r="B103" s="343"/>
      <c r="C103" s="343"/>
    </row>
    <row r="104" spans="1:3" s="315" customFormat="1" ht="15.75" customHeight="1" x14ac:dyDescent="0.2">
      <c r="A104" s="342"/>
      <c r="B104" s="343"/>
      <c r="C104" s="343"/>
    </row>
    <row r="105" spans="1:3" s="315" customFormat="1" ht="15.75" customHeight="1" x14ac:dyDescent="0.2">
      <c r="A105" s="342"/>
      <c r="B105" s="343"/>
      <c r="C105" s="343"/>
    </row>
    <row r="106" spans="1:3" s="315" customFormat="1" ht="15.75" customHeight="1" x14ac:dyDescent="0.2">
      <c r="A106" s="342"/>
      <c r="B106" s="343"/>
      <c r="C106" s="343"/>
    </row>
    <row r="107" spans="1:3" s="315" customFormat="1" ht="15.75" customHeight="1" x14ac:dyDescent="0.2">
      <c r="A107" s="342"/>
      <c r="B107" s="343"/>
      <c r="C107" s="343"/>
    </row>
    <row r="108" spans="1:3" s="315" customFormat="1" ht="15.75" customHeight="1" x14ac:dyDescent="0.2">
      <c r="A108" s="342"/>
      <c r="B108" s="343"/>
      <c r="C108" s="343"/>
    </row>
    <row r="109" spans="1:3" s="315" customFormat="1" ht="15.75" customHeight="1" x14ac:dyDescent="0.2">
      <c r="A109" s="342"/>
      <c r="B109" s="343"/>
      <c r="C109" s="343"/>
    </row>
    <row r="110" spans="1:3" s="315" customFormat="1" ht="15.75" customHeight="1" x14ac:dyDescent="0.2">
      <c r="A110" s="342"/>
      <c r="B110" s="343"/>
      <c r="C110" s="343"/>
    </row>
    <row r="111" spans="1:3" s="315" customFormat="1" ht="15.75" customHeight="1" x14ac:dyDescent="0.2">
      <c r="A111" s="342"/>
      <c r="B111" s="343"/>
      <c r="C111" s="343"/>
    </row>
    <row r="112" spans="1:3" s="315" customFormat="1" ht="15.75" customHeight="1" x14ac:dyDescent="0.2">
      <c r="A112" s="342"/>
      <c r="B112" s="343"/>
      <c r="C112" s="343"/>
    </row>
    <row r="113" spans="1:3" s="315" customFormat="1" ht="15.75" customHeight="1" x14ac:dyDescent="0.2">
      <c r="A113" s="342"/>
      <c r="B113" s="343"/>
      <c r="C113" s="343"/>
    </row>
    <row r="114" spans="1:3" s="315" customFormat="1" ht="15.75" customHeight="1" x14ac:dyDescent="0.2">
      <c r="A114" s="342"/>
      <c r="B114" s="343"/>
      <c r="C114" s="343"/>
    </row>
    <row r="115" spans="1:3" s="315" customFormat="1" ht="15.75" customHeight="1" x14ac:dyDescent="0.2">
      <c r="A115" s="342"/>
      <c r="B115" s="343"/>
      <c r="C115" s="343"/>
    </row>
    <row r="116" spans="1:3" s="315" customFormat="1" ht="15.75" customHeight="1" x14ac:dyDescent="0.2">
      <c r="A116" s="342"/>
      <c r="B116" s="343"/>
      <c r="C116" s="343"/>
    </row>
    <row r="117" spans="1:3" s="315" customFormat="1" ht="15.75" customHeight="1" x14ac:dyDescent="0.2">
      <c r="A117" s="342"/>
      <c r="B117" s="343"/>
      <c r="C117" s="343"/>
    </row>
    <row r="118" spans="1:3" s="315" customFormat="1" ht="15.75" customHeight="1" x14ac:dyDescent="0.2">
      <c r="A118" s="342"/>
      <c r="B118" s="343"/>
      <c r="C118" s="343"/>
    </row>
    <row r="119" spans="1:3" s="315" customFormat="1" ht="15.75" customHeight="1" x14ac:dyDescent="0.2">
      <c r="A119" s="342"/>
      <c r="B119" s="343"/>
      <c r="C119" s="343"/>
    </row>
    <row r="120" spans="1:3" s="315" customFormat="1" ht="15.75" customHeight="1" x14ac:dyDescent="0.2">
      <c r="A120" s="342"/>
      <c r="B120" s="343"/>
      <c r="C120" s="343"/>
    </row>
    <row r="121" spans="1:3" s="315" customFormat="1" ht="15.75" customHeight="1" x14ac:dyDescent="0.2">
      <c r="A121" s="342"/>
      <c r="B121" s="343"/>
      <c r="C121" s="343"/>
    </row>
    <row r="122" spans="1:3" s="315" customFormat="1" ht="15.75" customHeight="1" x14ac:dyDescent="0.2">
      <c r="A122" s="342"/>
      <c r="B122" s="343"/>
      <c r="C122" s="343"/>
    </row>
    <row r="123" spans="1:3" s="315" customFormat="1" ht="15.75" customHeight="1" x14ac:dyDescent="0.2">
      <c r="A123" s="342"/>
      <c r="B123" s="343"/>
      <c r="C123" s="343"/>
    </row>
    <row r="124" spans="1:3" s="315" customFormat="1" ht="15.75" customHeight="1" x14ac:dyDescent="0.2">
      <c r="A124" s="342"/>
      <c r="B124" s="343"/>
      <c r="C124" s="343"/>
    </row>
    <row r="125" spans="1:3" s="315" customFormat="1" ht="15.75" customHeight="1" x14ac:dyDescent="0.2">
      <c r="A125" s="342"/>
      <c r="B125" s="343"/>
      <c r="C125" s="343"/>
    </row>
    <row r="126" spans="1:3" s="315" customFormat="1" ht="15.75" customHeight="1" x14ac:dyDescent="0.2">
      <c r="A126" s="342"/>
      <c r="B126" s="343"/>
      <c r="C126" s="343"/>
    </row>
    <row r="127" spans="1:3" s="315" customFormat="1" ht="15.75" customHeight="1" x14ac:dyDescent="0.2">
      <c r="A127" s="342"/>
      <c r="B127" s="343"/>
      <c r="C127" s="343"/>
    </row>
    <row r="128" spans="1:3" s="315" customFormat="1" ht="15.75" customHeight="1" x14ac:dyDescent="0.2">
      <c r="A128" s="342"/>
      <c r="B128" s="343"/>
      <c r="C128" s="343"/>
    </row>
    <row r="129" spans="1:3" s="315" customFormat="1" ht="15.75" customHeight="1" x14ac:dyDescent="0.2">
      <c r="A129" s="342"/>
      <c r="B129" s="343"/>
      <c r="C129" s="343"/>
    </row>
    <row r="130" spans="1:3" s="315" customFormat="1" ht="15.75" customHeight="1" x14ac:dyDescent="0.2">
      <c r="A130" s="342"/>
      <c r="B130" s="343"/>
      <c r="C130" s="343"/>
    </row>
    <row r="131" spans="1:3" s="315" customFormat="1" ht="15.75" customHeight="1" x14ac:dyDescent="0.2">
      <c r="A131" s="342"/>
      <c r="B131" s="343"/>
      <c r="C131" s="343"/>
    </row>
    <row r="132" spans="1:3" s="315" customFormat="1" ht="15.75" customHeight="1" x14ac:dyDescent="0.2">
      <c r="A132" s="342"/>
      <c r="B132" s="343"/>
      <c r="C132" s="343"/>
    </row>
    <row r="133" spans="1:3" s="315" customFormat="1" ht="15.75" customHeight="1" x14ac:dyDescent="0.2">
      <c r="A133" s="342"/>
      <c r="B133" s="343"/>
      <c r="C133" s="343"/>
    </row>
    <row r="134" spans="1:3" s="315" customFormat="1" ht="15.75" customHeight="1" x14ac:dyDescent="0.2">
      <c r="A134" s="342"/>
      <c r="B134" s="343"/>
      <c r="C134" s="343"/>
    </row>
    <row r="135" spans="1:3" s="315" customFormat="1" ht="15.75" customHeight="1" x14ac:dyDescent="0.2">
      <c r="A135" s="342"/>
      <c r="B135" s="343"/>
      <c r="C135" s="343"/>
    </row>
    <row r="136" spans="1:3" s="315" customFormat="1" ht="15.75" customHeight="1" x14ac:dyDescent="0.2">
      <c r="A136" s="342"/>
      <c r="B136" s="343"/>
      <c r="C136" s="343"/>
    </row>
    <row r="137" spans="1:3" s="315" customFormat="1" ht="15.75" customHeight="1" x14ac:dyDescent="0.2">
      <c r="A137" s="342"/>
      <c r="B137" s="343"/>
      <c r="C137" s="343"/>
    </row>
    <row r="138" spans="1:3" s="315" customFormat="1" ht="15.75" customHeight="1" x14ac:dyDescent="0.2">
      <c r="A138" s="342"/>
      <c r="B138" s="343"/>
      <c r="C138" s="343"/>
    </row>
    <row r="139" spans="1:3" s="315" customFormat="1" ht="15.75" customHeight="1" x14ac:dyDescent="0.2">
      <c r="A139" s="342"/>
      <c r="B139" s="343"/>
      <c r="C139" s="343"/>
    </row>
    <row r="140" spans="1:3" s="315" customFormat="1" ht="15.75" customHeight="1" x14ac:dyDescent="0.2">
      <c r="A140" s="342"/>
      <c r="B140" s="343"/>
      <c r="C140" s="343"/>
    </row>
    <row r="141" spans="1:3" s="315" customFormat="1" ht="15.75" customHeight="1" x14ac:dyDescent="0.2">
      <c r="A141" s="342"/>
      <c r="B141" s="343"/>
      <c r="C141" s="343"/>
    </row>
    <row r="142" spans="1:3" s="315" customFormat="1" ht="15.75" customHeight="1" x14ac:dyDescent="0.2">
      <c r="A142" s="342"/>
      <c r="B142" s="343"/>
      <c r="C142" s="343"/>
    </row>
    <row r="143" spans="1:3" s="315" customFormat="1" ht="15.75" customHeight="1" x14ac:dyDescent="0.2">
      <c r="A143" s="342"/>
      <c r="B143" s="343"/>
      <c r="C143" s="343"/>
    </row>
    <row r="144" spans="1:3" s="315" customFormat="1" ht="15.75" customHeight="1" x14ac:dyDescent="0.2">
      <c r="A144" s="342"/>
      <c r="B144" s="343"/>
      <c r="C144" s="343"/>
    </row>
    <row r="145" spans="1:57" s="315" customFormat="1" ht="15.75" customHeight="1" x14ac:dyDescent="0.2">
      <c r="A145" s="342"/>
      <c r="B145" s="343"/>
      <c r="C145" s="343"/>
    </row>
    <row r="146" spans="1:57" s="315" customFormat="1" ht="15.75" customHeight="1" x14ac:dyDescent="0.2">
      <c r="A146" s="342"/>
      <c r="B146" s="345"/>
      <c r="C146" s="345"/>
    </row>
    <row r="147" spans="1:57" s="315" customFormat="1" ht="15.75" customHeight="1" x14ac:dyDescent="0.2">
      <c r="A147" s="342"/>
      <c r="B147" s="345"/>
      <c r="C147" s="345"/>
    </row>
    <row r="148" spans="1:57" s="315" customFormat="1" ht="15.75" customHeight="1" x14ac:dyDescent="0.2">
      <c r="A148" s="342"/>
      <c r="B148" s="345"/>
      <c r="C148" s="345"/>
    </row>
    <row r="149" spans="1:57" s="315" customFormat="1" ht="15.75" customHeight="1" x14ac:dyDescent="0.2">
      <c r="A149" s="342"/>
      <c r="B149" s="345"/>
      <c r="C149" s="345"/>
    </row>
    <row r="150" spans="1:57" s="315" customFormat="1" ht="15.75" customHeight="1" x14ac:dyDescent="0.2">
      <c r="A150" s="342"/>
      <c r="B150" s="345"/>
      <c r="C150" s="345"/>
    </row>
    <row r="151" spans="1:57" s="315" customFormat="1" ht="15.75" customHeight="1" x14ac:dyDescent="0.2">
      <c r="A151" s="342"/>
      <c r="B151" s="345"/>
      <c r="C151" s="345"/>
    </row>
    <row r="152" spans="1:57" s="315" customFormat="1" ht="15.75" customHeight="1" x14ac:dyDescent="0.2">
      <c r="A152" s="342"/>
      <c r="B152" s="345"/>
      <c r="C152" s="345"/>
    </row>
    <row r="153" spans="1:57" ht="15.75" customHeight="1" x14ac:dyDescent="0.2">
      <c r="A153" s="342"/>
      <c r="B153" s="345"/>
      <c r="C153" s="345"/>
      <c r="D153" s="315"/>
      <c r="E153" s="315"/>
      <c r="F153" s="315"/>
      <c r="G153" s="315"/>
      <c r="H153" s="315"/>
      <c r="I153" s="315"/>
      <c r="J153" s="315"/>
      <c r="K153" s="315"/>
      <c r="L153" s="315"/>
      <c r="M153" s="315"/>
      <c r="N153" s="315"/>
      <c r="O153" s="315"/>
      <c r="P153" s="315"/>
      <c r="Q153" s="315"/>
      <c r="R153" s="315"/>
      <c r="S153" s="315"/>
      <c r="T153" s="315"/>
      <c r="U153" s="315"/>
      <c r="V153" s="315"/>
      <c r="W153" s="315"/>
      <c r="X153" s="315"/>
      <c r="Y153" s="315"/>
      <c r="Z153" s="315"/>
      <c r="AA153" s="315"/>
      <c r="AB153" s="315"/>
      <c r="AC153" s="315"/>
      <c r="AD153" s="315"/>
      <c r="AE153" s="315"/>
      <c r="AF153" s="315"/>
      <c r="AG153" s="315"/>
      <c r="AH153" s="315"/>
      <c r="AI153" s="315"/>
      <c r="AJ153" s="315"/>
      <c r="AK153" s="315"/>
      <c r="AL153" s="315"/>
      <c r="AM153" s="315"/>
      <c r="AN153" s="315"/>
      <c r="AO153" s="315"/>
      <c r="AP153" s="315"/>
      <c r="AQ153" s="315"/>
      <c r="AR153" s="315"/>
      <c r="AS153" s="315"/>
      <c r="AT153" s="315"/>
      <c r="AU153" s="315"/>
      <c r="AV153" s="315"/>
      <c r="AW153" s="315"/>
      <c r="AX153" s="315"/>
      <c r="AY153" s="315"/>
      <c r="AZ153" s="315"/>
      <c r="BA153" s="315"/>
      <c r="BB153" s="315"/>
      <c r="BC153" s="315"/>
      <c r="BD153" s="315"/>
      <c r="BE153" s="315"/>
    </row>
    <row r="154" spans="1:57" ht="15.75" customHeight="1" x14ac:dyDescent="0.2">
      <c r="A154" s="342"/>
      <c r="B154" s="345"/>
      <c r="C154" s="345"/>
      <c r="D154" s="315"/>
      <c r="E154" s="315"/>
      <c r="F154" s="315"/>
      <c r="G154" s="315"/>
      <c r="H154" s="315"/>
      <c r="I154" s="315"/>
      <c r="J154" s="315"/>
      <c r="K154" s="315"/>
      <c r="L154" s="315"/>
      <c r="M154" s="315"/>
      <c r="N154" s="315"/>
      <c r="O154" s="315"/>
      <c r="P154" s="315"/>
      <c r="Q154" s="315"/>
      <c r="R154" s="315"/>
      <c r="S154" s="315"/>
      <c r="T154" s="315"/>
      <c r="U154" s="315"/>
      <c r="V154" s="315"/>
      <c r="W154" s="315"/>
      <c r="X154" s="315"/>
      <c r="Y154" s="315"/>
      <c r="Z154" s="315"/>
      <c r="AA154" s="315"/>
      <c r="AB154" s="315"/>
      <c r="AC154" s="315"/>
      <c r="AD154" s="315"/>
      <c r="AE154" s="315"/>
      <c r="AF154" s="315"/>
      <c r="AG154" s="315"/>
      <c r="AH154" s="315"/>
      <c r="AI154" s="315"/>
      <c r="AJ154" s="315"/>
      <c r="AK154" s="315"/>
      <c r="AL154" s="315"/>
      <c r="AM154" s="315"/>
      <c r="AN154" s="315"/>
      <c r="AO154" s="315"/>
      <c r="AP154" s="315"/>
      <c r="AQ154" s="315"/>
      <c r="AR154" s="315"/>
      <c r="AS154" s="315"/>
      <c r="AT154" s="315"/>
      <c r="AU154" s="315"/>
      <c r="AV154" s="315"/>
      <c r="AW154" s="315"/>
      <c r="AX154" s="315"/>
      <c r="AY154" s="315"/>
      <c r="AZ154" s="315"/>
      <c r="BA154" s="315"/>
      <c r="BB154" s="315"/>
      <c r="BC154" s="315"/>
      <c r="BD154" s="315"/>
      <c r="BE154" s="315"/>
    </row>
    <row r="155" spans="1:57" ht="15.75" customHeight="1" x14ac:dyDescent="0.2">
      <c r="A155" s="346"/>
      <c r="B155" s="347"/>
      <c r="C155" s="347"/>
    </row>
    <row r="156" spans="1:57" ht="15.75" customHeight="1" x14ac:dyDescent="0.2">
      <c r="A156" s="346"/>
      <c r="B156" s="347"/>
      <c r="C156" s="347"/>
    </row>
    <row r="157" spans="1:57" ht="15.75" customHeight="1" x14ac:dyDescent="0.2">
      <c r="A157" s="346"/>
      <c r="B157" s="347"/>
      <c r="C157" s="347"/>
    </row>
    <row r="158" spans="1:57" ht="15.75" customHeight="1" x14ac:dyDescent="0.2">
      <c r="A158" s="346"/>
      <c r="B158" s="347"/>
      <c r="C158" s="347"/>
    </row>
    <row r="159" spans="1:57" ht="15.75" customHeight="1" x14ac:dyDescent="0.2">
      <c r="A159" s="346"/>
      <c r="B159" s="347"/>
      <c r="C159" s="347"/>
    </row>
    <row r="160" spans="1:57" ht="15.75" customHeight="1" x14ac:dyDescent="0.2">
      <c r="A160" s="346"/>
      <c r="B160" s="347"/>
      <c r="C160" s="347"/>
    </row>
    <row r="161" spans="1:3" ht="15.75" customHeight="1" x14ac:dyDescent="0.2">
      <c r="A161" s="346"/>
      <c r="B161" s="347"/>
      <c r="C161" s="347"/>
    </row>
    <row r="162" spans="1:3" ht="15.75" customHeight="1" x14ac:dyDescent="0.2">
      <c r="A162" s="346"/>
      <c r="B162" s="347"/>
      <c r="C162" s="347"/>
    </row>
    <row r="163" spans="1:3" ht="15.75" customHeight="1" x14ac:dyDescent="0.2">
      <c r="A163" s="346"/>
      <c r="B163" s="347"/>
      <c r="C163" s="347"/>
    </row>
    <row r="164" spans="1:3" ht="15.75" customHeight="1" x14ac:dyDescent="0.2">
      <c r="A164" s="346"/>
      <c r="B164" s="347"/>
      <c r="C164" s="347"/>
    </row>
    <row r="165" spans="1:3" ht="15.75" customHeight="1" x14ac:dyDescent="0.2">
      <c r="A165" s="346"/>
      <c r="B165" s="347"/>
      <c r="C165" s="347"/>
    </row>
    <row r="166" spans="1:3" ht="15.75" customHeight="1" x14ac:dyDescent="0.2">
      <c r="A166" s="346"/>
      <c r="B166" s="347"/>
      <c r="C166" s="347"/>
    </row>
    <row r="167" spans="1:3" ht="15.75" customHeight="1" x14ac:dyDescent="0.2">
      <c r="A167" s="346"/>
      <c r="B167" s="347"/>
      <c r="C167" s="347"/>
    </row>
    <row r="168" spans="1:3" ht="15.75" customHeight="1" x14ac:dyDescent="0.2">
      <c r="A168" s="346"/>
      <c r="B168" s="347"/>
      <c r="C168" s="347"/>
    </row>
    <row r="169" spans="1:3" ht="15.75" customHeight="1" x14ac:dyDescent="0.2">
      <c r="A169" s="346"/>
      <c r="B169" s="347"/>
      <c r="C169" s="347"/>
    </row>
    <row r="170" spans="1:3" ht="15.75" customHeight="1" x14ac:dyDescent="0.2">
      <c r="A170" s="346"/>
      <c r="B170" s="347"/>
      <c r="C170" s="347"/>
    </row>
    <row r="171" spans="1:3" ht="15.75" customHeight="1" x14ac:dyDescent="0.2">
      <c r="A171" s="346"/>
      <c r="B171" s="347"/>
      <c r="C171" s="347"/>
    </row>
    <row r="172" spans="1:3" ht="15.75" customHeight="1" x14ac:dyDescent="0.2">
      <c r="A172" s="346"/>
      <c r="B172" s="347"/>
      <c r="C172" s="347"/>
    </row>
    <row r="173" spans="1:3" ht="15.75" customHeight="1" x14ac:dyDescent="0.2">
      <c r="A173" s="346"/>
      <c r="B173" s="347"/>
      <c r="C173" s="347"/>
    </row>
    <row r="174" spans="1:3" ht="15.75" customHeight="1" x14ac:dyDescent="0.2">
      <c r="A174" s="346"/>
      <c r="B174" s="347"/>
      <c r="C174" s="347"/>
    </row>
    <row r="175" spans="1:3" ht="15.75" customHeight="1" x14ac:dyDescent="0.2">
      <c r="A175" s="346"/>
      <c r="B175" s="347"/>
      <c r="C175" s="347"/>
    </row>
    <row r="176" spans="1:3" ht="15.75" customHeight="1" x14ac:dyDescent="0.2">
      <c r="A176" s="346"/>
      <c r="B176" s="347"/>
      <c r="C176" s="347"/>
    </row>
    <row r="177" spans="1:3" ht="15.75" customHeight="1" x14ac:dyDescent="0.2">
      <c r="A177" s="346"/>
      <c r="B177" s="347"/>
      <c r="C177" s="347"/>
    </row>
    <row r="178" spans="1:3" ht="15.75" customHeight="1" x14ac:dyDescent="0.2">
      <c r="A178" s="346"/>
      <c r="B178" s="347"/>
      <c r="C178" s="347"/>
    </row>
    <row r="179" spans="1:3" ht="15.75" customHeight="1" x14ac:dyDescent="0.2">
      <c r="A179" s="346"/>
      <c r="B179" s="347"/>
      <c r="C179" s="347"/>
    </row>
    <row r="180" spans="1:3" ht="15.75" customHeight="1" x14ac:dyDescent="0.2">
      <c r="A180" s="346"/>
      <c r="B180" s="347"/>
      <c r="C180" s="347"/>
    </row>
    <row r="181" spans="1:3" ht="15.75" customHeight="1" x14ac:dyDescent="0.2">
      <c r="A181" s="346"/>
      <c r="B181" s="347"/>
      <c r="C181" s="347"/>
    </row>
    <row r="182" spans="1:3" ht="15.75" customHeight="1" x14ac:dyDescent="0.2">
      <c r="A182" s="346"/>
      <c r="B182" s="347"/>
      <c r="C182" s="347"/>
    </row>
    <row r="183" spans="1:3" ht="15.75" customHeight="1" x14ac:dyDescent="0.2">
      <c r="A183" s="346"/>
      <c r="B183" s="347"/>
      <c r="C183" s="347"/>
    </row>
    <row r="184" spans="1:3" ht="15.75" customHeight="1" x14ac:dyDescent="0.2">
      <c r="A184" s="346"/>
      <c r="B184" s="347"/>
      <c r="C184" s="347"/>
    </row>
    <row r="185" spans="1:3" ht="15.75" customHeight="1" x14ac:dyDescent="0.2">
      <c r="A185" s="346"/>
      <c r="B185" s="347"/>
      <c r="C185" s="347"/>
    </row>
    <row r="186" spans="1:3" ht="15.75" customHeight="1" x14ac:dyDescent="0.2">
      <c r="A186" s="346"/>
      <c r="B186" s="347"/>
      <c r="C186" s="347"/>
    </row>
    <row r="187" spans="1:3" x14ac:dyDescent="0.2">
      <c r="A187" s="346"/>
      <c r="B187" s="347"/>
      <c r="C187" s="347"/>
    </row>
    <row r="188" spans="1:3" x14ac:dyDescent="0.2">
      <c r="A188" s="346"/>
      <c r="B188" s="347"/>
      <c r="C188" s="347"/>
    </row>
    <row r="189" spans="1:3" x14ac:dyDescent="0.2">
      <c r="A189" s="346"/>
      <c r="B189" s="347"/>
      <c r="C189" s="347"/>
    </row>
    <row r="190" spans="1:3" x14ac:dyDescent="0.2">
      <c r="A190" s="346"/>
      <c r="B190" s="347"/>
      <c r="C190" s="347"/>
    </row>
    <row r="191" spans="1:3" x14ac:dyDescent="0.2">
      <c r="A191" s="346"/>
      <c r="B191" s="347"/>
      <c r="C191" s="347"/>
    </row>
    <row r="192" spans="1:3" x14ac:dyDescent="0.2">
      <c r="A192" s="346"/>
      <c r="B192" s="347"/>
      <c r="C192" s="347"/>
    </row>
    <row r="193" spans="1:3" x14ac:dyDescent="0.2">
      <c r="A193" s="346"/>
      <c r="B193" s="347"/>
      <c r="C193" s="347"/>
    </row>
    <row r="194" spans="1:3" x14ac:dyDescent="0.2">
      <c r="A194" s="346"/>
      <c r="B194" s="347"/>
      <c r="C194" s="347"/>
    </row>
    <row r="195" spans="1:3" x14ac:dyDescent="0.2">
      <c r="A195" s="346"/>
      <c r="B195" s="347"/>
      <c r="C195" s="347"/>
    </row>
    <row r="196" spans="1:3" x14ac:dyDescent="0.2">
      <c r="A196" s="346"/>
      <c r="B196" s="347"/>
      <c r="C196" s="347"/>
    </row>
    <row r="197" spans="1:3" x14ac:dyDescent="0.2">
      <c r="A197" s="346"/>
      <c r="B197" s="347"/>
      <c r="C197" s="347"/>
    </row>
    <row r="198" spans="1:3" x14ac:dyDescent="0.2">
      <c r="A198" s="346"/>
      <c r="B198" s="347"/>
      <c r="C198" s="347"/>
    </row>
    <row r="199" spans="1:3" x14ac:dyDescent="0.2">
      <c r="A199" s="346"/>
      <c r="B199" s="347"/>
      <c r="C199" s="347"/>
    </row>
    <row r="200" spans="1:3" x14ac:dyDescent="0.2">
      <c r="A200" s="346"/>
      <c r="B200" s="347"/>
      <c r="C200" s="347"/>
    </row>
    <row r="201" spans="1:3" x14ac:dyDescent="0.2">
      <c r="A201" s="346"/>
      <c r="B201" s="347"/>
      <c r="C201" s="347"/>
    </row>
    <row r="202" spans="1:3" x14ac:dyDescent="0.2">
      <c r="A202" s="346"/>
      <c r="B202" s="347"/>
      <c r="C202" s="347"/>
    </row>
    <row r="203" spans="1:3" x14ac:dyDescent="0.2">
      <c r="A203" s="346"/>
      <c r="B203" s="347"/>
      <c r="C203" s="347"/>
    </row>
    <row r="204" spans="1:3" x14ac:dyDescent="0.2">
      <c r="A204" s="346"/>
      <c r="B204" s="347"/>
      <c r="C204" s="347"/>
    </row>
    <row r="205" spans="1:3" x14ac:dyDescent="0.2">
      <c r="A205" s="346"/>
      <c r="B205" s="347"/>
      <c r="C205" s="347"/>
    </row>
    <row r="206" spans="1:3" x14ac:dyDescent="0.2">
      <c r="A206" s="346"/>
      <c r="B206" s="347"/>
      <c r="C206" s="347"/>
    </row>
    <row r="207" spans="1:3" x14ac:dyDescent="0.2">
      <c r="A207" s="346"/>
      <c r="B207" s="347"/>
      <c r="C207" s="347"/>
    </row>
    <row r="208" spans="1:3" x14ac:dyDescent="0.2">
      <c r="A208" s="346"/>
      <c r="B208" s="347"/>
      <c r="C208" s="347"/>
    </row>
    <row r="209" spans="1:3" x14ac:dyDescent="0.2">
      <c r="A209" s="346"/>
      <c r="B209" s="347"/>
      <c r="C209" s="347"/>
    </row>
    <row r="210" spans="1:3" x14ac:dyDescent="0.2">
      <c r="A210" s="346"/>
      <c r="B210" s="347"/>
      <c r="C210" s="347"/>
    </row>
    <row r="211" spans="1:3" x14ac:dyDescent="0.2">
      <c r="A211" s="346"/>
      <c r="B211" s="347"/>
      <c r="C211" s="347"/>
    </row>
    <row r="212" spans="1:3" x14ac:dyDescent="0.2">
      <c r="A212" s="346"/>
      <c r="B212" s="347"/>
      <c r="C212" s="347"/>
    </row>
    <row r="213" spans="1:3" x14ac:dyDescent="0.2">
      <c r="A213" s="346"/>
      <c r="B213" s="347"/>
      <c r="C213" s="347"/>
    </row>
    <row r="214" spans="1:3" x14ac:dyDescent="0.2">
      <c r="A214" s="346"/>
      <c r="B214" s="347"/>
      <c r="C214" s="347"/>
    </row>
    <row r="215" spans="1:3" x14ac:dyDescent="0.2">
      <c r="A215" s="346"/>
      <c r="B215" s="347"/>
      <c r="C215" s="347"/>
    </row>
    <row r="216" spans="1:3" x14ac:dyDescent="0.2">
      <c r="A216" s="346"/>
      <c r="B216" s="347"/>
      <c r="C216" s="347"/>
    </row>
    <row r="217" spans="1:3" x14ac:dyDescent="0.2">
      <c r="A217" s="346"/>
      <c r="B217" s="347"/>
      <c r="C217" s="347"/>
    </row>
    <row r="218" spans="1:3" x14ac:dyDescent="0.2">
      <c r="A218" s="346"/>
      <c r="B218" s="347"/>
      <c r="C218" s="347"/>
    </row>
    <row r="219" spans="1:3" x14ac:dyDescent="0.2">
      <c r="A219" s="346"/>
      <c r="B219" s="347"/>
      <c r="C219" s="347"/>
    </row>
    <row r="220" spans="1:3" x14ac:dyDescent="0.2">
      <c r="A220" s="346"/>
      <c r="B220" s="347"/>
      <c r="C220" s="347"/>
    </row>
    <row r="221" spans="1:3" x14ac:dyDescent="0.2">
      <c r="A221" s="346"/>
      <c r="B221" s="347"/>
      <c r="C221" s="347"/>
    </row>
    <row r="222" spans="1:3" x14ac:dyDescent="0.2">
      <c r="A222" s="346"/>
      <c r="B222" s="347"/>
      <c r="C222" s="347"/>
    </row>
    <row r="223" spans="1:3" x14ac:dyDescent="0.2">
      <c r="A223" s="346"/>
      <c r="B223" s="347"/>
      <c r="C223" s="347"/>
    </row>
    <row r="224" spans="1:3" x14ac:dyDescent="0.2">
      <c r="A224" s="346"/>
      <c r="B224" s="347"/>
      <c r="C224" s="347"/>
    </row>
    <row r="225" spans="1:3" x14ac:dyDescent="0.2">
      <c r="A225" s="346"/>
      <c r="B225" s="347"/>
      <c r="C225" s="347"/>
    </row>
    <row r="226" spans="1:3" x14ac:dyDescent="0.2">
      <c r="A226" s="346"/>
      <c r="B226" s="347"/>
      <c r="C226" s="347"/>
    </row>
    <row r="227" spans="1:3" x14ac:dyDescent="0.2">
      <c r="A227" s="346"/>
      <c r="B227" s="347"/>
      <c r="C227" s="347"/>
    </row>
    <row r="228" spans="1:3" x14ac:dyDescent="0.2">
      <c r="A228" s="346"/>
      <c r="B228" s="347"/>
      <c r="C228" s="347"/>
    </row>
    <row r="229" spans="1:3" x14ac:dyDescent="0.2">
      <c r="A229" s="346"/>
      <c r="B229" s="347"/>
      <c r="C229" s="347"/>
    </row>
    <row r="230" spans="1:3" x14ac:dyDescent="0.2">
      <c r="A230" s="346"/>
      <c r="B230" s="347"/>
      <c r="C230" s="347"/>
    </row>
    <row r="231" spans="1:3" x14ac:dyDescent="0.2">
      <c r="A231" s="346"/>
      <c r="B231" s="347"/>
      <c r="C231" s="347"/>
    </row>
    <row r="232" spans="1:3" x14ac:dyDescent="0.2">
      <c r="A232" s="346"/>
      <c r="B232" s="347"/>
      <c r="C232" s="347"/>
    </row>
    <row r="233" spans="1:3" x14ac:dyDescent="0.2">
      <c r="A233" s="346"/>
      <c r="B233" s="347"/>
      <c r="C233" s="347"/>
    </row>
    <row r="234" spans="1:3" x14ac:dyDescent="0.2">
      <c r="A234" s="346"/>
      <c r="B234" s="347"/>
      <c r="C234" s="347"/>
    </row>
    <row r="235" spans="1:3" x14ac:dyDescent="0.2">
      <c r="A235" s="346"/>
      <c r="B235" s="347"/>
      <c r="C235" s="347"/>
    </row>
    <row r="236" spans="1:3" x14ac:dyDescent="0.2">
      <c r="A236" s="346"/>
      <c r="B236" s="347"/>
      <c r="C236" s="347"/>
    </row>
    <row r="237" spans="1:3" x14ac:dyDescent="0.2">
      <c r="A237" s="346"/>
      <c r="B237" s="347"/>
      <c r="C237" s="347"/>
    </row>
    <row r="238" spans="1:3" x14ac:dyDescent="0.2">
      <c r="A238" s="346"/>
      <c r="B238" s="347"/>
      <c r="C238" s="347"/>
    </row>
    <row r="239" spans="1:3" x14ac:dyDescent="0.2">
      <c r="A239" s="346"/>
      <c r="B239" s="347"/>
      <c r="C239" s="347"/>
    </row>
    <row r="240" spans="1:3" x14ac:dyDescent="0.2">
      <c r="A240" s="346"/>
      <c r="B240" s="347"/>
      <c r="C240" s="347"/>
    </row>
    <row r="241" spans="1:3" x14ac:dyDescent="0.2">
      <c r="A241" s="346"/>
      <c r="B241" s="347"/>
      <c r="C241" s="347"/>
    </row>
    <row r="242" spans="1:3" x14ac:dyDescent="0.2">
      <c r="A242" s="346"/>
      <c r="B242" s="347"/>
      <c r="C242" s="347"/>
    </row>
    <row r="243" spans="1:3" x14ac:dyDescent="0.2">
      <c r="A243" s="346"/>
      <c r="B243" s="347"/>
      <c r="C243" s="347"/>
    </row>
    <row r="244" spans="1:3" x14ac:dyDescent="0.2">
      <c r="A244" s="346"/>
      <c r="B244" s="347"/>
      <c r="C244" s="347"/>
    </row>
    <row r="245" spans="1:3" x14ac:dyDescent="0.2">
      <c r="A245" s="346"/>
      <c r="B245" s="347"/>
      <c r="C245" s="347"/>
    </row>
    <row r="246" spans="1:3" x14ac:dyDescent="0.2">
      <c r="A246" s="346"/>
      <c r="B246" s="347"/>
      <c r="C246" s="347"/>
    </row>
    <row r="247" spans="1:3" x14ac:dyDescent="0.2">
      <c r="A247" s="346"/>
      <c r="B247" s="347"/>
      <c r="C247" s="347"/>
    </row>
    <row r="248" spans="1:3" x14ac:dyDescent="0.2">
      <c r="A248" s="346"/>
      <c r="B248" s="347"/>
      <c r="C248" s="347"/>
    </row>
    <row r="249" spans="1:3" x14ac:dyDescent="0.2">
      <c r="A249" s="346"/>
      <c r="B249" s="347"/>
      <c r="C249" s="347"/>
    </row>
    <row r="250" spans="1:3" x14ac:dyDescent="0.2">
      <c r="A250" s="346"/>
      <c r="B250" s="347"/>
      <c r="C250" s="347"/>
    </row>
    <row r="251" spans="1:3" x14ac:dyDescent="0.2">
      <c r="A251" s="346"/>
      <c r="B251" s="347"/>
      <c r="C251" s="347"/>
    </row>
  </sheetData>
  <sheetProtection selectLockedCells="1"/>
  <protectedRanges>
    <protectedRange sqref="C67" name="Tartomány4"/>
    <protectedRange sqref="C79:C80" name="Tartomány4_1"/>
    <protectedRange sqref="C33:C44" name="Tartomány1_2_1_1_1"/>
    <protectedRange sqref="C32" name="Tartomány1_2_1_3_1"/>
    <protectedRange sqref="C16:C21" name="Tartomány1_2_1_2_1_1_1"/>
    <protectedRange sqref="C23" name="Tartomány1_2_1_1_2_1_1"/>
    <protectedRange sqref="C30:C31" name="Tartomány1_2_1_1_2"/>
    <protectedRange sqref="C57" name="Tartomány1_2_1_2_1_2"/>
    <protectedRange sqref="C14" name="Tartomány1_2_1_4_1"/>
    <protectedRange sqref="C15" name="Tartomány1_2_1_2"/>
  </protectedRanges>
  <mergeCells count="65">
    <mergeCell ref="A6:A9"/>
    <mergeCell ref="B6:B9"/>
    <mergeCell ref="C6:C9"/>
    <mergeCell ref="D6:AA6"/>
    <mergeCell ref="AB6:AY6"/>
    <mergeCell ref="J8:K8"/>
    <mergeCell ref="L8:M8"/>
    <mergeCell ref="N8:N9"/>
    <mergeCell ref="O8:O9"/>
    <mergeCell ref="P8:Q8"/>
    <mergeCell ref="R8:S8"/>
    <mergeCell ref="T8:T9"/>
    <mergeCell ref="U8:U9"/>
    <mergeCell ref="V8:W8"/>
    <mergeCell ref="X8:Y8"/>
    <mergeCell ref="AP8:AQ8"/>
    <mergeCell ref="A1:BE1"/>
    <mergeCell ref="A2:BE2"/>
    <mergeCell ref="A3:BE3"/>
    <mergeCell ref="A4:BE4"/>
    <mergeCell ref="A5:BE5"/>
    <mergeCell ref="AZ6:BE7"/>
    <mergeCell ref="BF6:BF9"/>
    <mergeCell ref="BG6:BG9"/>
    <mergeCell ref="D7:I7"/>
    <mergeCell ref="J7:O7"/>
    <mergeCell ref="P7:U7"/>
    <mergeCell ref="V7:AA7"/>
    <mergeCell ref="AB7:AG7"/>
    <mergeCell ref="AH7:AM7"/>
    <mergeCell ref="AN7:AS7"/>
    <mergeCell ref="Z8:Z9"/>
    <mergeCell ref="AT7:AY7"/>
    <mergeCell ref="D8:E8"/>
    <mergeCell ref="F8:G8"/>
    <mergeCell ref="H8:H9"/>
    <mergeCell ref="I8:I9"/>
    <mergeCell ref="AR8:AR9"/>
    <mergeCell ref="AA8:AA9"/>
    <mergeCell ref="AB8:AC8"/>
    <mergeCell ref="AD8:AE8"/>
    <mergeCell ref="AF8:AF9"/>
    <mergeCell ref="AG8:AG9"/>
    <mergeCell ref="AH8:AI8"/>
    <mergeCell ref="BB8:BC8"/>
    <mergeCell ref="BD8:BD9"/>
    <mergeCell ref="BE8:BE9"/>
    <mergeCell ref="D55:AA55"/>
    <mergeCell ref="AB55:AY55"/>
    <mergeCell ref="AZ55:BE55"/>
    <mergeCell ref="AS8:AS9"/>
    <mergeCell ref="AT8:AU8"/>
    <mergeCell ref="AV8:AW8"/>
    <mergeCell ref="AX8:AX9"/>
    <mergeCell ref="AY8:AY9"/>
    <mergeCell ref="AZ8:BA8"/>
    <mergeCell ref="AJ8:AK8"/>
    <mergeCell ref="AL8:AL9"/>
    <mergeCell ref="AM8:AM9"/>
    <mergeCell ref="AN8:AO8"/>
    <mergeCell ref="D61:AA61"/>
    <mergeCell ref="AB61:AY61"/>
    <mergeCell ref="AZ61:BE61"/>
    <mergeCell ref="A66:AA66"/>
    <mergeCell ref="A67:AA67"/>
  </mergeCells>
  <pageMargins left="0.19685039370078741" right="0.19685039370078741" top="0.19685039370078741" bottom="0.19685039370078741" header="0.11811023622047245" footer="0.11811023622047245"/>
  <pageSetup paperSize="8" scale="4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BG250"/>
  <sheetViews>
    <sheetView tabSelected="1" topLeftCell="A34" zoomScale="80" zoomScaleNormal="80" workbookViewId="0">
      <selection activeCell="C47" sqref="C47"/>
    </sheetView>
  </sheetViews>
  <sheetFormatPr defaultColWidth="10.6640625" defaultRowHeight="15" x14ac:dyDescent="0.2"/>
  <cols>
    <col min="1" max="1" width="17.1640625" style="348" customWidth="1"/>
    <col min="2" max="2" width="7.1640625" style="70" customWidth="1"/>
    <col min="3" max="3" width="60.33203125" style="70" customWidth="1"/>
    <col min="4" max="4" width="5.5" style="70" customWidth="1"/>
    <col min="5" max="5" width="6.83203125" style="70" customWidth="1"/>
    <col min="6" max="6" width="5.5" style="70" customWidth="1"/>
    <col min="7" max="7" width="6.83203125" style="70" customWidth="1"/>
    <col min="8" max="8" width="5.5" style="70" customWidth="1"/>
    <col min="9" max="9" width="5.6640625" style="70" bestFit="1" customWidth="1"/>
    <col min="10" max="10" width="5.5" style="70" customWidth="1"/>
    <col min="11" max="11" width="6.83203125" style="70" customWidth="1"/>
    <col min="12" max="12" width="5.5" style="70" customWidth="1"/>
    <col min="13" max="13" width="6.83203125" style="70" customWidth="1"/>
    <col min="14" max="14" width="5.5" style="70" customWidth="1"/>
    <col min="15" max="15" width="5.6640625" style="70" bestFit="1" customWidth="1"/>
    <col min="16" max="16" width="5.5" style="70" bestFit="1" customWidth="1"/>
    <col min="17" max="17" width="6.83203125" style="70" customWidth="1"/>
    <col min="18" max="18" width="5.5" style="70" bestFit="1" customWidth="1"/>
    <col min="19" max="19" width="6.83203125" style="70" customWidth="1"/>
    <col min="20" max="20" width="5.5" style="70" customWidth="1"/>
    <col min="21" max="21" width="5.6640625" style="70" bestFit="1" customWidth="1"/>
    <col min="22" max="22" width="5.5" style="70" bestFit="1" customWidth="1"/>
    <col min="23" max="23" width="6.83203125" style="70" customWidth="1"/>
    <col min="24" max="24" width="5.5" style="70" bestFit="1" customWidth="1"/>
    <col min="25" max="25" width="6.83203125" style="70" customWidth="1"/>
    <col min="26" max="26" width="5.5" style="70" customWidth="1"/>
    <col min="27" max="27" width="5.6640625" style="70" bestFit="1" customWidth="1"/>
    <col min="28" max="28" width="5.5" style="70" customWidth="1"/>
    <col min="29" max="29" width="6.83203125" style="70" customWidth="1"/>
    <col min="30" max="30" width="5.5" style="70" customWidth="1"/>
    <col min="31" max="31" width="6.83203125" style="70" customWidth="1"/>
    <col min="32" max="32" width="5.5" style="70" customWidth="1"/>
    <col min="33" max="33" width="5.6640625" style="70" bestFit="1" customWidth="1"/>
    <col min="34" max="34" width="5.5" style="70" customWidth="1"/>
    <col min="35" max="35" width="6.83203125" style="70" customWidth="1"/>
    <col min="36" max="36" width="5.5" style="70" customWidth="1"/>
    <col min="37" max="37" width="6.83203125" style="70" customWidth="1"/>
    <col min="38" max="38" width="5.5" style="70" customWidth="1"/>
    <col min="39" max="39" width="5.6640625" style="70" bestFit="1" customWidth="1"/>
    <col min="40" max="40" width="5.5" style="70" bestFit="1" customWidth="1"/>
    <col min="41" max="41" width="6.83203125" style="70" customWidth="1"/>
    <col min="42" max="42" width="5.5" style="70" bestFit="1" customWidth="1"/>
    <col min="43" max="43" width="6.83203125" style="70" customWidth="1"/>
    <col min="44" max="44" width="5.5" style="70" customWidth="1"/>
    <col min="45" max="45" width="5.6640625" style="70" bestFit="1" customWidth="1"/>
    <col min="46" max="46" width="5.5" style="70" bestFit="1" customWidth="1"/>
    <col min="47" max="47" width="6.83203125" style="70" customWidth="1"/>
    <col min="48" max="48" width="5.5" style="70" bestFit="1" customWidth="1"/>
    <col min="49" max="49" width="6.83203125" style="70" customWidth="1"/>
    <col min="50" max="50" width="5.5" style="70" customWidth="1"/>
    <col min="51" max="51" width="5.6640625" style="70" bestFit="1" customWidth="1"/>
    <col min="52" max="52" width="6.83203125" style="70" bestFit="1" customWidth="1"/>
    <col min="53" max="53" width="8.1640625" style="70" customWidth="1"/>
    <col min="54" max="54" width="6.83203125" style="70" bestFit="1" customWidth="1"/>
    <col min="55" max="55" width="8.1640625" style="70" bestFit="1" customWidth="1"/>
    <col min="56" max="56" width="6.83203125" style="70" bestFit="1" customWidth="1"/>
    <col min="57" max="57" width="9" style="70" customWidth="1"/>
    <col min="58" max="58" width="61.83203125" style="70" customWidth="1"/>
    <col min="59" max="59" width="39" style="70" customWidth="1"/>
    <col min="60" max="16384" width="10.6640625" style="70"/>
  </cols>
  <sheetData>
    <row r="1" spans="1:59" ht="21.95" customHeight="1" x14ac:dyDescent="0.2">
      <c r="A1" s="961" t="s">
        <v>0</v>
      </c>
      <c r="B1" s="961"/>
      <c r="C1" s="961"/>
      <c r="D1" s="961"/>
      <c r="E1" s="961"/>
      <c r="F1" s="961"/>
      <c r="G1" s="961"/>
      <c r="H1" s="961"/>
      <c r="I1" s="961"/>
      <c r="J1" s="961"/>
      <c r="K1" s="961"/>
      <c r="L1" s="961"/>
      <c r="M1" s="961"/>
      <c r="N1" s="961"/>
      <c r="O1" s="961"/>
      <c r="P1" s="961"/>
      <c r="Q1" s="961"/>
      <c r="R1" s="961"/>
      <c r="S1" s="961"/>
      <c r="T1" s="961"/>
      <c r="U1" s="961"/>
      <c r="V1" s="961"/>
      <c r="W1" s="961"/>
      <c r="X1" s="961"/>
      <c r="Y1" s="961"/>
      <c r="Z1" s="961"/>
      <c r="AA1" s="961"/>
      <c r="AB1" s="961"/>
      <c r="AC1" s="961"/>
      <c r="AD1" s="961"/>
      <c r="AE1" s="961"/>
      <c r="AF1" s="961"/>
      <c r="AG1" s="961"/>
      <c r="AH1" s="961"/>
      <c r="AI1" s="961"/>
      <c r="AJ1" s="961"/>
      <c r="AK1" s="961"/>
      <c r="AL1" s="961"/>
      <c r="AM1" s="961"/>
      <c r="AN1" s="961"/>
      <c r="AO1" s="961"/>
      <c r="AP1" s="961"/>
      <c r="AQ1" s="961"/>
      <c r="AR1" s="961"/>
      <c r="AS1" s="961"/>
      <c r="AT1" s="961"/>
      <c r="AU1" s="961"/>
      <c r="AV1" s="961"/>
      <c r="AW1" s="961"/>
      <c r="AX1" s="961"/>
      <c r="AY1" s="961"/>
      <c r="AZ1" s="961"/>
      <c r="BA1" s="961"/>
      <c r="BB1" s="961"/>
      <c r="BC1" s="961"/>
      <c r="BD1" s="961"/>
      <c r="BE1" s="961"/>
    </row>
    <row r="2" spans="1:59" ht="21.95" customHeight="1" x14ac:dyDescent="0.2">
      <c r="A2" s="927" t="s">
        <v>348</v>
      </c>
      <c r="B2" s="927"/>
      <c r="C2" s="927"/>
      <c r="D2" s="927"/>
      <c r="E2" s="927"/>
      <c r="F2" s="927"/>
      <c r="G2" s="927"/>
      <c r="H2" s="927"/>
      <c r="I2" s="927"/>
      <c r="J2" s="927"/>
      <c r="K2" s="927"/>
      <c r="L2" s="927"/>
      <c r="M2" s="927"/>
      <c r="N2" s="927"/>
      <c r="O2" s="927"/>
      <c r="P2" s="927"/>
      <c r="Q2" s="927"/>
      <c r="R2" s="927"/>
      <c r="S2" s="927"/>
      <c r="T2" s="927"/>
      <c r="U2" s="927"/>
      <c r="V2" s="927"/>
      <c r="W2" s="927"/>
      <c r="X2" s="927"/>
      <c r="Y2" s="927"/>
      <c r="Z2" s="927"/>
      <c r="AA2" s="927"/>
      <c r="AB2" s="927"/>
      <c r="AC2" s="927"/>
      <c r="AD2" s="927"/>
      <c r="AE2" s="927"/>
      <c r="AF2" s="927"/>
      <c r="AG2" s="927"/>
      <c r="AH2" s="927"/>
      <c r="AI2" s="927"/>
      <c r="AJ2" s="927"/>
      <c r="AK2" s="927"/>
      <c r="AL2" s="927"/>
      <c r="AM2" s="927"/>
      <c r="AN2" s="927"/>
      <c r="AO2" s="927"/>
      <c r="AP2" s="927"/>
      <c r="AQ2" s="927"/>
      <c r="AR2" s="927"/>
      <c r="AS2" s="927"/>
      <c r="AT2" s="927"/>
      <c r="AU2" s="927"/>
      <c r="AV2" s="927"/>
      <c r="AW2" s="927"/>
      <c r="AX2" s="927"/>
      <c r="AY2" s="927"/>
      <c r="AZ2" s="927"/>
      <c r="BA2" s="927"/>
      <c r="BB2" s="927"/>
      <c r="BC2" s="927"/>
      <c r="BD2" s="927"/>
      <c r="BE2" s="927"/>
    </row>
    <row r="3" spans="1:59" ht="23.25" x14ac:dyDescent="0.2">
      <c r="A3" s="962" t="s">
        <v>349</v>
      </c>
      <c r="B3" s="962"/>
      <c r="C3" s="962"/>
      <c r="D3" s="962"/>
      <c r="E3" s="962"/>
      <c r="F3" s="962"/>
      <c r="G3" s="962"/>
      <c r="H3" s="962"/>
      <c r="I3" s="962"/>
      <c r="J3" s="962"/>
      <c r="K3" s="962"/>
      <c r="L3" s="962"/>
      <c r="M3" s="962"/>
      <c r="N3" s="962"/>
      <c r="O3" s="962"/>
      <c r="P3" s="962"/>
      <c r="Q3" s="962"/>
      <c r="R3" s="962"/>
      <c r="S3" s="962"/>
      <c r="T3" s="962"/>
      <c r="U3" s="962"/>
      <c r="V3" s="962"/>
      <c r="W3" s="962"/>
      <c r="X3" s="962"/>
      <c r="Y3" s="962"/>
      <c r="Z3" s="962"/>
      <c r="AA3" s="962"/>
      <c r="AB3" s="962"/>
      <c r="AC3" s="962"/>
      <c r="AD3" s="962"/>
      <c r="AE3" s="962"/>
      <c r="AF3" s="962"/>
      <c r="AG3" s="962"/>
      <c r="AH3" s="962"/>
      <c r="AI3" s="962"/>
      <c r="AJ3" s="962"/>
      <c r="AK3" s="962"/>
      <c r="AL3" s="962"/>
      <c r="AM3" s="962"/>
      <c r="AN3" s="962"/>
      <c r="AO3" s="962"/>
      <c r="AP3" s="962"/>
      <c r="AQ3" s="962"/>
      <c r="AR3" s="962"/>
      <c r="AS3" s="962"/>
      <c r="AT3" s="962"/>
      <c r="AU3" s="962"/>
      <c r="AV3" s="962"/>
      <c r="AW3" s="962"/>
      <c r="AX3" s="962"/>
      <c r="AY3" s="962"/>
      <c r="AZ3" s="962"/>
      <c r="BA3" s="962"/>
      <c r="BB3" s="962"/>
      <c r="BC3" s="962"/>
      <c r="BD3" s="962"/>
      <c r="BE3" s="962"/>
    </row>
    <row r="4" spans="1:59" s="190" customFormat="1" ht="23.25" x14ac:dyDescent="0.2">
      <c r="A4" s="927" t="s">
        <v>679</v>
      </c>
      <c r="B4" s="927"/>
      <c r="C4" s="927"/>
      <c r="D4" s="927"/>
      <c r="E4" s="927"/>
      <c r="F4" s="927"/>
      <c r="G4" s="927"/>
      <c r="H4" s="927"/>
      <c r="I4" s="927"/>
      <c r="J4" s="927"/>
      <c r="K4" s="927"/>
      <c r="L4" s="927"/>
      <c r="M4" s="927"/>
      <c r="N4" s="927"/>
      <c r="O4" s="927"/>
      <c r="P4" s="927"/>
      <c r="Q4" s="927"/>
      <c r="R4" s="927"/>
      <c r="S4" s="927"/>
      <c r="T4" s="927"/>
      <c r="U4" s="927"/>
      <c r="V4" s="927"/>
      <c r="W4" s="927"/>
      <c r="X4" s="927"/>
      <c r="Y4" s="927"/>
      <c r="Z4" s="927"/>
      <c r="AA4" s="927"/>
      <c r="AB4" s="927"/>
      <c r="AC4" s="927"/>
      <c r="AD4" s="927"/>
      <c r="AE4" s="927"/>
      <c r="AF4" s="927"/>
      <c r="AG4" s="927"/>
      <c r="AH4" s="927"/>
      <c r="AI4" s="927"/>
      <c r="AJ4" s="927"/>
      <c r="AK4" s="927"/>
      <c r="AL4" s="927"/>
      <c r="AM4" s="927"/>
      <c r="AN4" s="927"/>
      <c r="AO4" s="927"/>
      <c r="AP4" s="927"/>
      <c r="AQ4" s="927"/>
      <c r="AR4" s="927"/>
      <c r="AS4" s="927"/>
      <c r="AT4" s="927"/>
      <c r="AU4" s="927"/>
      <c r="AV4" s="927"/>
      <c r="AW4" s="927"/>
      <c r="AX4" s="927"/>
      <c r="AY4" s="927"/>
      <c r="AZ4" s="927"/>
      <c r="BA4" s="927"/>
      <c r="BB4" s="927"/>
      <c r="BC4" s="927"/>
      <c r="BD4" s="927"/>
      <c r="BE4" s="927"/>
    </row>
    <row r="5" spans="1:59" ht="24" customHeight="1" thickBot="1" x14ac:dyDescent="0.25">
      <c r="A5" s="926" t="s">
        <v>346</v>
      </c>
      <c r="B5" s="926"/>
      <c r="C5" s="926"/>
      <c r="D5" s="926"/>
      <c r="E5" s="926"/>
      <c r="F5" s="926"/>
      <c r="G5" s="926"/>
      <c r="H5" s="926"/>
      <c r="I5" s="926"/>
      <c r="J5" s="926"/>
      <c r="K5" s="926"/>
      <c r="L5" s="926"/>
      <c r="M5" s="926"/>
      <c r="N5" s="926"/>
      <c r="O5" s="926"/>
      <c r="P5" s="926"/>
      <c r="Q5" s="926"/>
      <c r="R5" s="926"/>
      <c r="S5" s="926"/>
      <c r="T5" s="926"/>
      <c r="U5" s="926"/>
      <c r="V5" s="926"/>
      <c r="W5" s="926"/>
      <c r="X5" s="926"/>
      <c r="Y5" s="926"/>
      <c r="Z5" s="926"/>
      <c r="AA5" s="926"/>
      <c r="AB5" s="926"/>
      <c r="AC5" s="926"/>
      <c r="AD5" s="926"/>
      <c r="AE5" s="926"/>
      <c r="AF5" s="926"/>
      <c r="AG5" s="926"/>
      <c r="AH5" s="926"/>
      <c r="AI5" s="926"/>
      <c r="AJ5" s="926"/>
      <c r="AK5" s="926"/>
      <c r="AL5" s="926"/>
      <c r="AM5" s="926"/>
      <c r="AN5" s="926"/>
      <c r="AO5" s="926"/>
      <c r="AP5" s="926"/>
      <c r="AQ5" s="926"/>
      <c r="AR5" s="926"/>
      <c r="AS5" s="926"/>
      <c r="AT5" s="926"/>
      <c r="AU5" s="926"/>
      <c r="AV5" s="926"/>
      <c r="AW5" s="926"/>
      <c r="AX5" s="926"/>
      <c r="AY5" s="926"/>
      <c r="AZ5" s="926"/>
      <c r="BA5" s="926"/>
      <c r="BB5" s="926"/>
      <c r="BC5" s="926"/>
      <c r="BD5" s="926"/>
      <c r="BE5" s="926"/>
    </row>
    <row r="6" spans="1:59" ht="15.75" customHeight="1" thickTop="1" thickBot="1" x14ac:dyDescent="0.25">
      <c r="A6" s="992" t="s">
        <v>1</v>
      </c>
      <c r="B6" s="995" t="s">
        <v>2</v>
      </c>
      <c r="C6" s="998" t="s">
        <v>3</v>
      </c>
      <c r="D6" s="988" t="s">
        <v>4</v>
      </c>
      <c r="E6" s="950"/>
      <c r="F6" s="950"/>
      <c r="G6" s="950"/>
      <c r="H6" s="950"/>
      <c r="I6" s="950"/>
      <c r="J6" s="950"/>
      <c r="K6" s="950"/>
      <c r="L6" s="950"/>
      <c r="M6" s="950"/>
      <c r="N6" s="950"/>
      <c r="O6" s="950"/>
      <c r="P6" s="950"/>
      <c r="Q6" s="950"/>
      <c r="R6" s="950"/>
      <c r="S6" s="950"/>
      <c r="T6" s="950"/>
      <c r="U6" s="950"/>
      <c r="V6" s="950"/>
      <c r="W6" s="950"/>
      <c r="X6" s="950"/>
      <c r="Y6" s="950"/>
      <c r="Z6" s="950"/>
      <c r="AA6" s="950"/>
      <c r="AB6" s="988" t="s">
        <v>4</v>
      </c>
      <c r="AC6" s="950"/>
      <c r="AD6" s="950"/>
      <c r="AE6" s="950"/>
      <c r="AF6" s="950"/>
      <c r="AG6" s="950"/>
      <c r="AH6" s="950"/>
      <c r="AI6" s="950"/>
      <c r="AJ6" s="950"/>
      <c r="AK6" s="950"/>
      <c r="AL6" s="950"/>
      <c r="AM6" s="950"/>
      <c r="AN6" s="950"/>
      <c r="AO6" s="950"/>
      <c r="AP6" s="950"/>
      <c r="AQ6" s="950"/>
      <c r="AR6" s="950"/>
      <c r="AS6" s="950"/>
      <c r="AT6" s="950"/>
      <c r="AU6" s="950"/>
      <c r="AV6" s="950"/>
      <c r="AW6" s="950"/>
      <c r="AX6" s="950"/>
      <c r="AY6" s="950"/>
      <c r="AZ6" s="1000" t="s">
        <v>5</v>
      </c>
      <c r="BA6" s="1001"/>
      <c r="BB6" s="1001"/>
      <c r="BC6" s="1001"/>
      <c r="BD6" s="1001"/>
      <c r="BE6" s="1002"/>
      <c r="BF6" s="936" t="s">
        <v>51</v>
      </c>
      <c r="BG6" s="936" t="s">
        <v>52</v>
      </c>
    </row>
    <row r="7" spans="1:59" ht="15.75" customHeight="1" x14ac:dyDescent="0.2">
      <c r="A7" s="993"/>
      <c r="B7" s="996"/>
      <c r="C7" s="999"/>
      <c r="D7" s="970" t="s">
        <v>6</v>
      </c>
      <c r="E7" s="971"/>
      <c r="F7" s="971"/>
      <c r="G7" s="971"/>
      <c r="H7" s="971"/>
      <c r="I7" s="972"/>
      <c r="J7" s="973" t="s">
        <v>7</v>
      </c>
      <c r="K7" s="971"/>
      <c r="L7" s="971"/>
      <c r="M7" s="971"/>
      <c r="N7" s="971"/>
      <c r="O7" s="974"/>
      <c r="P7" s="970" t="s">
        <v>8</v>
      </c>
      <c r="Q7" s="971"/>
      <c r="R7" s="971"/>
      <c r="S7" s="971"/>
      <c r="T7" s="971"/>
      <c r="U7" s="972"/>
      <c r="V7" s="973" t="s">
        <v>9</v>
      </c>
      <c r="W7" s="971"/>
      <c r="X7" s="971"/>
      <c r="Y7" s="971"/>
      <c r="Z7" s="971"/>
      <c r="AA7" s="972"/>
      <c r="AB7" s="970" t="s">
        <v>10</v>
      </c>
      <c r="AC7" s="971"/>
      <c r="AD7" s="971"/>
      <c r="AE7" s="971"/>
      <c r="AF7" s="971"/>
      <c r="AG7" s="972"/>
      <c r="AH7" s="973" t="s">
        <v>11</v>
      </c>
      <c r="AI7" s="971"/>
      <c r="AJ7" s="971"/>
      <c r="AK7" s="971"/>
      <c r="AL7" s="971"/>
      <c r="AM7" s="974"/>
      <c r="AN7" s="970" t="s">
        <v>37</v>
      </c>
      <c r="AO7" s="971"/>
      <c r="AP7" s="971"/>
      <c r="AQ7" s="971"/>
      <c r="AR7" s="971"/>
      <c r="AS7" s="972"/>
      <c r="AT7" s="973" t="s">
        <v>38</v>
      </c>
      <c r="AU7" s="971"/>
      <c r="AV7" s="971"/>
      <c r="AW7" s="971"/>
      <c r="AX7" s="971"/>
      <c r="AY7" s="972"/>
      <c r="AZ7" s="1003"/>
      <c r="BA7" s="1004"/>
      <c r="BB7" s="1004"/>
      <c r="BC7" s="1004"/>
      <c r="BD7" s="1004"/>
      <c r="BE7" s="1005"/>
      <c r="BF7" s="969"/>
      <c r="BG7" s="937"/>
    </row>
    <row r="8" spans="1:59" ht="15.75" customHeight="1" x14ac:dyDescent="0.2">
      <c r="A8" s="993"/>
      <c r="B8" s="996"/>
      <c r="C8" s="999"/>
      <c r="D8" s="958" t="s">
        <v>12</v>
      </c>
      <c r="E8" s="952"/>
      <c r="F8" s="953" t="s">
        <v>13</v>
      </c>
      <c r="G8" s="952"/>
      <c r="H8" s="954" t="s">
        <v>14</v>
      </c>
      <c r="I8" s="959" t="s">
        <v>39</v>
      </c>
      <c r="J8" s="951" t="s">
        <v>12</v>
      </c>
      <c r="K8" s="952"/>
      <c r="L8" s="953" t="s">
        <v>13</v>
      </c>
      <c r="M8" s="952"/>
      <c r="N8" s="954" t="s">
        <v>14</v>
      </c>
      <c r="O8" s="956" t="s">
        <v>39</v>
      </c>
      <c r="P8" s="958" t="s">
        <v>12</v>
      </c>
      <c r="Q8" s="952"/>
      <c r="R8" s="953" t="s">
        <v>13</v>
      </c>
      <c r="S8" s="952"/>
      <c r="T8" s="954" t="s">
        <v>14</v>
      </c>
      <c r="U8" s="959" t="s">
        <v>39</v>
      </c>
      <c r="V8" s="951" t="s">
        <v>12</v>
      </c>
      <c r="W8" s="952"/>
      <c r="X8" s="953" t="s">
        <v>13</v>
      </c>
      <c r="Y8" s="952"/>
      <c r="Z8" s="954" t="s">
        <v>14</v>
      </c>
      <c r="AA8" s="975" t="s">
        <v>39</v>
      </c>
      <c r="AB8" s="958" t="s">
        <v>12</v>
      </c>
      <c r="AC8" s="952"/>
      <c r="AD8" s="953" t="s">
        <v>13</v>
      </c>
      <c r="AE8" s="952"/>
      <c r="AF8" s="954" t="s">
        <v>14</v>
      </c>
      <c r="AG8" s="959" t="s">
        <v>39</v>
      </c>
      <c r="AH8" s="951" t="s">
        <v>12</v>
      </c>
      <c r="AI8" s="952"/>
      <c r="AJ8" s="953" t="s">
        <v>13</v>
      </c>
      <c r="AK8" s="952"/>
      <c r="AL8" s="954" t="s">
        <v>14</v>
      </c>
      <c r="AM8" s="956" t="s">
        <v>39</v>
      </c>
      <c r="AN8" s="958" t="s">
        <v>12</v>
      </c>
      <c r="AO8" s="952"/>
      <c r="AP8" s="953" t="s">
        <v>13</v>
      </c>
      <c r="AQ8" s="952"/>
      <c r="AR8" s="954" t="s">
        <v>14</v>
      </c>
      <c r="AS8" s="959" t="s">
        <v>39</v>
      </c>
      <c r="AT8" s="951" t="s">
        <v>12</v>
      </c>
      <c r="AU8" s="952"/>
      <c r="AV8" s="953" t="s">
        <v>13</v>
      </c>
      <c r="AW8" s="952"/>
      <c r="AX8" s="954" t="s">
        <v>14</v>
      </c>
      <c r="AY8" s="975" t="s">
        <v>39</v>
      </c>
      <c r="AZ8" s="951" t="s">
        <v>12</v>
      </c>
      <c r="BA8" s="952"/>
      <c r="BB8" s="953" t="s">
        <v>13</v>
      </c>
      <c r="BC8" s="952"/>
      <c r="BD8" s="954" t="s">
        <v>14</v>
      </c>
      <c r="BE8" s="977" t="s">
        <v>47</v>
      </c>
      <c r="BF8" s="969"/>
      <c r="BG8" s="937"/>
    </row>
    <row r="9" spans="1:59" ht="80.099999999999994" customHeight="1" thickBot="1" x14ac:dyDescent="0.25">
      <c r="A9" s="994"/>
      <c r="B9" s="997"/>
      <c r="C9" s="948"/>
      <c r="D9" s="191" t="s">
        <v>40</v>
      </c>
      <c r="E9" s="192" t="s">
        <v>41</v>
      </c>
      <c r="F9" s="193" t="s">
        <v>40</v>
      </c>
      <c r="G9" s="192" t="s">
        <v>41</v>
      </c>
      <c r="H9" s="955"/>
      <c r="I9" s="960"/>
      <c r="J9" s="194" t="s">
        <v>40</v>
      </c>
      <c r="K9" s="192" t="s">
        <v>41</v>
      </c>
      <c r="L9" s="193" t="s">
        <v>40</v>
      </c>
      <c r="M9" s="192" t="s">
        <v>41</v>
      </c>
      <c r="N9" s="955"/>
      <c r="O9" s="957"/>
      <c r="P9" s="191" t="s">
        <v>40</v>
      </c>
      <c r="Q9" s="192" t="s">
        <v>41</v>
      </c>
      <c r="R9" s="193" t="s">
        <v>40</v>
      </c>
      <c r="S9" s="192" t="s">
        <v>41</v>
      </c>
      <c r="T9" s="955"/>
      <c r="U9" s="960"/>
      <c r="V9" s="194" t="s">
        <v>40</v>
      </c>
      <c r="W9" s="192" t="s">
        <v>41</v>
      </c>
      <c r="X9" s="193" t="s">
        <v>40</v>
      </c>
      <c r="Y9" s="192" t="s">
        <v>41</v>
      </c>
      <c r="Z9" s="955"/>
      <c r="AA9" s="976"/>
      <c r="AB9" s="191" t="s">
        <v>40</v>
      </c>
      <c r="AC9" s="192" t="s">
        <v>41</v>
      </c>
      <c r="AD9" s="193" t="s">
        <v>40</v>
      </c>
      <c r="AE9" s="192" t="s">
        <v>41</v>
      </c>
      <c r="AF9" s="955"/>
      <c r="AG9" s="960"/>
      <c r="AH9" s="194" t="s">
        <v>40</v>
      </c>
      <c r="AI9" s="192" t="s">
        <v>41</v>
      </c>
      <c r="AJ9" s="193" t="s">
        <v>40</v>
      </c>
      <c r="AK9" s="192" t="s">
        <v>41</v>
      </c>
      <c r="AL9" s="955"/>
      <c r="AM9" s="957"/>
      <c r="AN9" s="191" t="s">
        <v>40</v>
      </c>
      <c r="AO9" s="192" t="s">
        <v>41</v>
      </c>
      <c r="AP9" s="193" t="s">
        <v>40</v>
      </c>
      <c r="AQ9" s="192" t="s">
        <v>41</v>
      </c>
      <c r="AR9" s="955"/>
      <c r="AS9" s="960"/>
      <c r="AT9" s="194" t="s">
        <v>40</v>
      </c>
      <c r="AU9" s="192" t="s">
        <v>41</v>
      </c>
      <c r="AV9" s="193" t="s">
        <v>40</v>
      </c>
      <c r="AW9" s="192" t="s">
        <v>41</v>
      </c>
      <c r="AX9" s="955"/>
      <c r="AY9" s="976"/>
      <c r="AZ9" s="194" t="s">
        <v>40</v>
      </c>
      <c r="BA9" s="192" t="s">
        <v>42</v>
      </c>
      <c r="BB9" s="193" t="s">
        <v>40</v>
      </c>
      <c r="BC9" s="192" t="s">
        <v>42</v>
      </c>
      <c r="BD9" s="955"/>
      <c r="BE9" s="978"/>
      <c r="BF9" s="969"/>
      <c r="BG9" s="937"/>
    </row>
    <row r="10" spans="1:59" s="200" customFormat="1" ht="15.75" customHeight="1" thickBot="1" x14ac:dyDescent="0.3">
      <c r="A10" s="195"/>
      <c r="B10" s="196"/>
      <c r="C10" s="197" t="s">
        <v>57</v>
      </c>
      <c r="D10" s="198">
        <f>SUM(SZAK!D90)</f>
        <v>9</v>
      </c>
      <c r="E10" s="198">
        <f>SUM(SZAK!E90)</f>
        <v>112</v>
      </c>
      <c r="F10" s="198">
        <f>SUM(SZAK!F90)</f>
        <v>25</v>
      </c>
      <c r="G10" s="198">
        <f>SUM(SZAK!G90)</f>
        <v>284</v>
      </c>
      <c r="H10" s="198">
        <f>SUM(SZAK!H90)</f>
        <v>22</v>
      </c>
      <c r="I10" s="198" t="s">
        <v>17</v>
      </c>
      <c r="J10" s="198">
        <f>SUM(SZAK!J90)</f>
        <v>5</v>
      </c>
      <c r="K10" s="198">
        <f>SUM(SZAK!K90)</f>
        <v>82</v>
      </c>
      <c r="L10" s="198">
        <f>SUM(SZAK!L90)</f>
        <v>14</v>
      </c>
      <c r="M10" s="198">
        <f>SUM(SZAK!M90)</f>
        <v>196</v>
      </c>
      <c r="N10" s="198">
        <f>SUM(SZAK!N90)</f>
        <v>18</v>
      </c>
      <c r="O10" s="198" t="s">
        <v>17</v>
      </c>
      <c r="P10" s="198">
        <f>SUM(SZAK!P90)</f>
        <v>8</v>
      </c>
      <c r="Q10" s="198">
        <f>SUM(SZAK!Q90)</f>
        <v>116</v>
      </c>
      <c r="R10" s="198">
        <f>SUM(SZAK!R90)</f>
        <v>12</v>
      </c>
      <c r="S10" s="198">
        <f>SUM(SZAK!S90)</f>
        <v>164</v>
      </c>
      <c r="T10" s="198">
        <f>SUM(SZAK!T90)</f>
        <v>19</v>
      </c>
      <c r="U10" s="198" t="s">
        <v>17</v>
      </c>
      <c r="V10" s="198">
        <f>SUM(SZAK!V90)</f>
        <v>4</v>
      </c>
      <c r="W10" s="198">
        <f>SUM(SZAK!W90)</f>
        <v>60</v>
      </c>
      <c r="X10" s="198">
        <f>SUM(SZAK!X90)</f>
        <v>15</v>
      </c>
      <c r="Y10" s="198">
        <f>SUM(SZAK!Y90)</f>
        <v>206</v>
      </c>
      <c r="Z10" s="198">
        <f>SUM(SZAK!Z90)</f>
        <v>20</v>
      </c>
      <c r="AA10" s="198" t="s">
        <v>17</v>
      </c>
      <c r="AB10" s="198">
        <f>SUM(SZAK!AB90)</f>
        <v>6</v>
      </c>
      <c r="AC10" s="198">
        <f>SUM(SZAK!AC90)</f>
        <v>80</v>
      </c>
      <c r="AD10" s="198">
        <f>SUM(SZAK!AD90)</f>
        <v>12</v>
      </c>
      <c r="AE10" s="198">
        <f>SUM(SZAK!AE90)</f>
        <v>172</v>
      </c>
      <c r="AF10" s="198">
        <f>SUM(SZAK!AF90)</f>
        <v>17</v>
      </c>
      <c r="AG10" s="198" t="s">
        <v>17</v>
      </c>
      <c r="AH10" s="198">
        <f>SUM(SZAK!AH90)</f>
        <v>4</v>
      </c>
      <c r="AI10" s="198">
        <f>SUM(SZAK!AI90)</f>
        <v>60</v>
      </c>
      <c r="AJ10" s="198">
        <f>SUM(SZAK!AJ90)</f>
        <v>11</v>
      </c>
      <c r="AK10" s="198">
        <f>SUM(SZAK!AK90)</f>
        <v>150</v>
      </c>
      <c r="AL10" s="198">
        <f>SUM(SZAK!AL90)</f>
        <v>15</v>
      </c>
      <c r="AM10" s="198" t="s">
        <v>17</v>
      </c>
      <c r="AN10" s="198">
        <f>SUM(SZAK!AN90)</f>
        <v>1</v>
      </c>
      <c r="AO10" s="198">
        <f>SUM(SZAK!AO90)</f>
        <v>14</v>
      </c>
      <c r="AP10" s="198">
        <f>SUM(SZAK!AP90)</f>
        <v>11</v>
      </c>
      <c r="AQ10" s="198">
        <f>SUM(SZAK!AQ90)</f>
        <v>154</v>
      </c>
      <c r="AR10" s="198">
        <f>SUM(SZAK!AR90)</f>
        <v>18</v>
      </c>
      <c r="AS10" s="198" t="s">
        <v>17</v>
      </c>
      <c r="AT10" s="198">
        <f>SUM(SZAK!AT90)</f>
        <v>3</v>
      </c>
      <c r="AU10" s="198">
        <f>SUM(SZAK!AU90)</f>
        <v>34</v>
      </c>
      <c r="AV10" s="198">
        <f>SUM(SZAK!AV90)</f>
        <v>8</v>
      </c>
      <c r="AW10" s="198">
        <f>SUM(SZAK!AW90)</f>
        <v>80</v>
      </c>
      <c r="AX10" s="198">
        <f>SUM(SZAK!AX90)</f>
        <v>16</v>
      </c>
      <c r="AY10" s="198" t="s">
        <v>17</v>
      </c>
      <c r="AZ10" s="198">
        <f>SUM(SZAK!AZ90)</f>
        <v>40</v>
      </c>
      <c r="BA10" s="198">
        <f>SUM(SZAK!BA90)</f>
        <v>546</v>
      </c>
      <c r="BB10" s="198">
        <f>SUM(SZAK!BB90)</f>
        <v>108</v>
      </c>
      <c r="BC10" s="198">
        <f>SUM(SZAK!BC90)</f>
        <v>1380</v>
      </c>
      <c r="BD10" s="198">
        <f>SUM(SZAK!BD90)</f>
        <v>145</v>
      </c>
      <c r="BE10" s="198">
        <f>SUM(SZAK!BE90)</f>
        <v>148</v>
      </c>
      <c r="BF10" s="199"/>
      <c r="BG10" s="199"/>
    </row>
    <row r="11" spans="1:59" s="200" customFormat="1" ht="15.75" customHeight="1" x14ac:dyDescent="0.25">
      <c r="A11" s="201" t="s">
        <v>7</v>
      </c>
      <c r="B11" s="202"/>
      <c r="C11" s="203" t="s">
        <v>53</v>
      </c>
      <c r="D11" s="204"/>
      <c r="E11" s="205"/>
      <c r="F11" s="206"/>
      <c r="G11" s="205"/>
      <c r="H11" s="206"/>
      <c r="I11" s="207"/>
      <c r="J11" s="206"/>
      <c r="K11" s="205"/>
      <c r="L11" s="206"/>
      <c r="M11" s="205"/>
      <c r="N11" s="206"/>
      <c r="O11" s="207"/>
      <c r="P11" s="206"/>
      <c r="Q11" s="205"/>
      <c r="R11" s="206"/>
      <c r="S11" s="205"/>
      <c r="T11" s="206"/>
      <c r="U11" s="207"/>
      <c r="V11" s="206"/>
      <c r="W11" s="205"/>
      <c r="X11" s="206"/>
      <c r="Y11" s="205"/>
      <c r="Z11" s="206"/>
      <c r="AA11" s="208"/>
      <c r="AB11" s="204"/>
      <c r="AC11" s="205"/>
      <c r="AD11" s="206"/>
      <c r="AE11" s="205"/>
      <c r="AF11" s="206"/>
      <c r="AG11" s="207"/>
      <c r="AH11" s="206"/>
      <c r="AI11" s="205"/>
      <c r="AJ11" s="206"/>
      <c r="AK11" s="205"/>
      <c r="AL11" s="206"/>
      <c r="AM11" s="207"/>
      <c r="AN11" s="206"/>
      <c r="AO11" s="205"/>
      <c r="AP11" s="206"/>
      <c r="AQ11" s="205"/>
      <c r="AR11" s="206"/>
      <c r="AS11" s="207"/>
      <c r="AT11" s="206"/>
      <c r="AU11" s="205"/>
      <c r="AV11" s="206"/>
      <c r="AW11" s="205"/>
      <c r="AX11" s="206"/>
      <c r="AY11" s="208"/>
      <c r="AZ11" s="209"/>
      <c r="BA11" s="209"/>
      <c r="BB11" s="209"/>
      <c r="BC11" s="209"/>
      <c r="BD11" s="209"/>
      <c r="BE11" s="210"/>
      <c r="BF11" s="137"/>
      <c r="BG11" s="137"/>
    </row>
    <row r="12" spans="1:59" ht="15.75" customHeight="1" x14ac:dyDescent="0.2">
      <c r="A12" s="12" t="s">
        <v>173</v>
      </c>
      <c r="B12" s="13" t="s">
        <v>15</v>
      </c>
      <c r="C12" s="14" t="s">
        <v>174</v>
      </c>
      <c r="D12" s="15">
        <v>2</v>
      </c>
      <c r="E12" s="16">
        <v>24</v>
      </c>
      <c r="F12" s="15"/>
      <c r="G12" s="16">
        <v>6</v>
      </c>
      <c r="H12" s="15">
        <v>2</v>
      </c>
      <c r="I12" s="17" t="s">
        <v>352</v>
      </c>
      <c r="J12" s="18"/>
      <c r="K12" s="16" t="str">
        <f t="shared" ref="K12" si="0">IF(J12*15=0,"",J12*15)</f>
        <v/>
      </c>
      <c r="L12" s="19"/>
      <c r="M12" s="16" t="str">
        <f t="shared" ref="M12" si="1">IF(L12*15=0,"",L12*15)</f>
        <v/>
      </c>
      <c r="N12" s="15"/>
      <c r="O12" s="20"/>
      <c r="P12" s="211"/>
      <c r="Q12" s="212" t="str">
        <f t="shared" ref="Q12:Q30" si="2">IF(P12*15=0,"",P12*15)</f>
        <v/>
      </c>
      <c r="R12" s="213"/>
      <c r="S12" s="212" t="str">
        <f t="shared" ref="S12:S30" si="3">IF(R12*15=0,"",R12*15)</f>
        <v/>
      </c>
      <c r="T12" s="214"/>
      <c r="U12" s="215"/>
      <c r="V12" s="211"/>
      <c r="W12" s="212" t="str">
        <f t="shared" ref="W12:W32" si="4">IF(V12*15=0,"",V12*15)</f>
        <v/>
      </c>
      <c r="X12" s="213"/>
      <c r="Y12" s="212" t="str">
        <f t="shared" ref="Y12:Y32" si="5">IF(X12*15=0,"",X12*15)</f>
        <v/>
      </c>
      <c r="Z12" s="214"/>
      <c r="AA12" s="215"/>
      <c r="AB12" s="211"/>
      <c r="AC12" s="212" t="str">
        <f t="shared" ref="AC12:AC32" si="6">IF(AB12*15=0,"",AB12*15)</f>
        <v/>
      </c>
      <c r="AD12" s="213"/>
      <c r="AE12" s="212" t="str">
        <f t="shared" ref="AE12:AE30" si="7">IF(AD12*15=0,"",AD12*15)</f>
        <v/>
      </c>
      <c r="AF12" s="214"/>
      <c r="AG12" s="215"/>
      <c r="AH12" s="211"/>
      <c r="AI12" s="212" t="str">
        <f t="shared" ref="AI12:AI30" si="8">IF(AH12*15=0,"",AH12*15)</f>
        <v/>
      </c>
      <c r="AJ12" s="213"/>
      <c r="AK12" s="212" t="str">
        <f t="shared" ref="AK12:AK30" si="9">IF(AJ12*15=0,"",AJ12*15)</f>
        <v/>
      </c>
      <c r="AL12" s="214"/>
      <c r="AM12" s="215"/>
      <c r="AN12" s="211"/>
      <c r="AO12" s="212" t="str">
        <f t="shared" ref="AO12:AO30" si="10">IF(AN12*15=0,"",AN12*15)</f>
        <v/>
      </c>
      <c r="AP12" s="213"/>
      <c r="AQ12" s="212" t="str">
        <f t="shared" ref="AQ12:AQ30" si="11">IF(AP12*15=0,"",AP12*15)</f>
        <v/>
      </c>
      <c r="AR12" s="214"/>
      <c r="AS12" s="215"/>
      <c r="AT12" s="211"/>
      <c r="AU12" s="212" t="str">
        <f t="shared" ref="AU12:AU32" si="12">IF(AT12*15=0,"",AT12*15)</f>
        <v/>
      </c>
      <c r="AV12" s="213"/>
      <c r="AW12" s="212" t="str">
        <f t="shared" ref="AW12:AW32" si="13">IF(AV12*15=0,"",AV12*15)</f>
        <v/>
      </c>
      <c r="AX12" s="214"/>
      <c r="AY12" s="215"/>
      <c r="AZ12" s="24">
        <f t="shared" ref="AZ12:AZ13" si="14">IF(D12+J12+P12+V12+AB12+AH12+AN12+AT12=0,"",D12+J12+P12+V12+AB12+AH12+AN12+AT12)</f>
        <v>2</v>
      </c>
      <c r="BA12" s="16">
        <v>24</v>
      </c>
      <c r="BB12" s="25" t="str">
        <f t="shared" ref="BB12:BB13" si="15">IF(F12+L12+R12+X12+AD12+AJ12+AP12+AV12=0,"",F12+L12+R12+X12+AD12+AJ12+AP12+AV12)</f>
        <v/>
      </c>
      <c r="BC12" s="16">
        <v>6</v>
      </c>
      <c r="BD12" s="25">
        <f t="shared" ref="BD12:BD13" si="16">IF(N12+H12+T12+Z12+AF12+AL12+AR12+AX12=0,"",N12+H12+T12+Z12+AF12+AL12+AR12+AX12)</f>
        <v>2</v>
      </c>
      <c r="BE12" s="26">
        <f t="shared" ref="BE12:BE13" si="17">IF(D12+F12+L12+J12+P12+R12+V12+X12+AB12+AD12+AH12+AJ12+AN12+AP12+AT12+AV12=0,"",D12+F12+L12+J12+P12+R12+V12+X12+AB12+AD12+AH12+AJ12+AN12+AP12+AT12+AV12)</f>
        <v>2</v>
      </c>
      <c r="BF12" s="41" t="s">
        <v>491</v>
      </c>
      <c r="BG12" s="41" t="s">
        <v>499</v>
      </c>
    </row>
    <row r="13" spans="1:59" ht="15.75" customHeight="1" x14ac:dyDescent="0.2">
      <c r="A13" s="12" t="s">
        <v>175</v>
      </c>
      <c r="B13" s="13" t="s">
        <v>15</v>
      </c>
      <c r="C13" s="14" t="s">
        <v>176</v>
      </c>
      <c r="D13" s="15">
        <v>3</v>
      </c>
      <c r="E13" s="16">
        <v>50</v>
      </c>
      <c r="F13" s="15">
        <v>2</v>
      </c>
      <c r="G13" s="16">
        <v>20</v>
      </c>
      <c r="H13" s="15">
        <v>4</v>
      </c>
      <c r="I13" s="17" t="s">
        <v>352</v>
      </c>
      <c r="J13" s="18"/>
      <c r="K13" s="16"/>
      <c r="L13" s="19"/>
      <c r="M13" s="16"/>
      <c r="N13" s="19"/>
      <c r="O13" s="20"/>
      <c r="P13" s="211"/>
      <c r="Q13" s="212" t="str">
        <f t="shared" si="2"/>
        <v/>
      </c>
      <c r="R13" s="213"/>
      <c r="S13" s="212" t="str">
        <f t="shared" si="3"/>
        <v/>
      </c>
      <c r="T13" s="214"/>
      <c r="U13" s="215"/>
      <c r="V13" s="211"/>
      <c r="W13" s="212" t="str">
        <f t="shared" si="4"/>
        <v/>
      </c>
      <c r="X13" s="213"/>
      <c r="Y13" s="212" t="str">
        <f t="shared" si="5"/>
        <v/>
      </c>
      <c r="Z13" s="214"/>
      <c r="AA13" s="215"/>
      <c r="AB13" s="211"/>
      <c r="AC13" s="212" t="str">
        <f t="shared" si="6"/>
        <v/>
      </c>
      <c r="AD13" s="213"/>
      <c r="AE13" s="212" t="str">
        <f t="shared" si="7"/>
        <v/>
      </c>
      <c r="AF13" s="214"/>
      <c r="AG13" s="215"/>
      <c r="AH13" s="211"/>
      <c r="AI13" s="212" t="str">
        <f t="shared" si="8"/>
        <v/>
      </c>
      <c r="AJ13" s="213"/>
      <c r="AK13" s="212" t="str">
        <f t="shared" si="9"/>
        <v/>
      </c>
      <c r="AL13" s="214"/>
      <c r="AM13" s="215"/>
      <c r="AN13" s="211"/>
      <c r="AO13" s="212" t="str">
        <f t="shared" si="10"/>
        <v/>
      </c>
      <c r="AP13" s="213"/>
      <c r="AQ13" s="212" t="str">
        <f t="shared" si="11"/>
        <v/>
      </c>
      <c r="AR13" s="214"/>
      <c r="AS13" s="215"/>
      <c r="AT13" s="211"/>
      <c r="AU13" s="212" t="str">
        <f t="shared" si="12"/>
        <v/>
      </c>
      <c r="AV13" s="213"/>
      <c r="AW13" s="212" t="str">
        <f t="shared" si="13"/>
        <v/>
      </c>
      <c r="AX13" s="214"/>
      <c r="AY13" s="215"/>
      <c r="AZ13" s="24">
        <f t="shared" si="14"/>
        <v>3</v>
      </c>
      <c r="BA13" s="16">
        <v>50</v>
      </c>
      <c r="BB13" s="25">
        <f t="shared" si="15"/>
        <v>2</v>
      </c>
      <c r="BC13" s="16">
        <v>20</v>
      </c>
      <c r="BD13" s="25">
        <f t="shared" si="16"/>
        <v>4</v>
      </c>
      <c r="BE13" s="26">
        <f t="shared" si="17"/>
        <v>5</v>
      </c>
      <c r="BF13" s="41" t="s">
        <v>491</v>
      </c>
      <c r="BG13" s="41" t="s">
        <v>499</v>
      </c>
    </row>
    <row r="14" spans="1:59" ht="15.75" customHeight="1" x14ac:dyDescent="0.2">
      <c r="A14" s="102" t="s">
        <v>177</v>
      </c>
      <c r="B14" s="29" t="s">
        <v>15</v>
      </c>
      <c r="C14" s="216" t="s">
        <v>498</v>
      </c>
      <c r="D14" s="211"/>
      <c r="E14" s="212" t="str">
        <f t="shared" ref="E14:E32" si="18">IF(D14*15=0,"",D14*15)</f>
        <v/>
      </c>
      <c r="F14" s="213"/>
      <c r="G14" s="212" t="str">
        <f t="shared" ref="G14:G30" si="19">IF(F14*15=0,"",F14*15)</f>
        <v/>
      </c>
      <c r="H14" s="214"/>
      <c r="I14" s="215"/>
      <c r="J14" s="211">
        <v>1</v>
      </c>
      <c r="K14" s="212">
        <v>14</v>
      </c>
      <c r="L14" s="213"/>
      <c r="M14" s="212" t="str">
        <f t="shared" ref="M14:M29" si="20">IF(L14*15=0,"",L14*15)</f>
        <v/>
      </c>
      <c r="N14" s="214">
        <v>2</v>
      </c>
      <c r="O14" s="215" t="s">
        <v>352</v>
      </c>
      <c r="P14" s="211"/>
      <c r="Q14" s="212" t="str">
        <f t="shared" si="2"/>
        <v/>
      </c>
      <c r="R14" s="213"/>
      <c r="S14" s="212" t="str">
        <f t="shared" si="3"/>
        <v/>
      </c>
      <c r="T14" s="214"/>
      <c r="U14" s="215"/>
      <c r="V14" s="211"/>
      <c r="W14" s="212" t="str">
        <f t="shared" si="4"/>
        <v/>
      </c>
      <c r="X14" s="213"/>
      <c r="Y14" s="212" t="str">
        <f t="shared" si="5"/>
        <v/>
      </c>
      <c r="Z14" s="214"/>
      <c r="AA14" s="215"/>
      <c r="AB14" s="211"/>
      <c r="AC14" s="212" t="str">
        <f t="shared" si="6"/>
        <v/>
      </c>
      <c r="AD14" s="213"/>
      <c r="AE14" s="212" t="str">
        <f t="shared" si="7"/>
        <v/>
      </c>
      <c r="AF14" s="214"/>
      <c r="AG14" s="215"/>
      <c r="AH14" s="211"/>
      <c r="AI14" s="212" t="str">
        <f t="shared" si="8"/>
        <v/>
      </c>
      <c r="AJ14" s="213"/>
      <c r="AK14" s="212" t="str">
        <f t="shared" si="9"/>
        <v/>
      </c>
      <c r="AL14" s="214"/>
      <c r="AM14" s="215"/>
      <c r="AN14" s="211"/>
      <c r="AO14" s="212" t="str">
        <f t="shared" si="10"/>
        <v/>
      </c>
      <c r="AP14" s="213"/>
      <c r="AQ14" s="212" t="str">
        <f t="shared" si="11"/>
        <v/>
      </c>
      <c r="AR14" s="214"/>
      <c r="AS14" s="215"/>
      <c r="AT14" s="211"/>
      <c r="AU14" s="212" t="str">
        <f t="shared" si="12"/>
        <v/>
      </c>
      <c r="AV14" s="213"/>
      <c r="AW14" s="212" t="str">
        <f t="shared" si="13"/>
        <v/>
      </c>
      <c r="AX14" s="214"/>
      <c r="AY14" s="215"/>
      <c r="AZ14" s="24">
        <f t="shared" ref="AZ14:AZ15" si="21">IF(D14+J14+P14+V14+AB14+AH14+AN14+AT14=0,"",D14+J14+P14+V14+AB14+AH14+AN14+AT14)</f>
        <v>1</v>
      </c>
      <c r="BA14" s="16">
        <f t="shared" ref="BA14:BA15" si="22">IF((D14+J14+P14+V14+AB14+AH14+AN14+AT14)*14=0,"",(D14+J14+P14+V14+AB14+AH14+AN14+AT14)*14)</f>
        <v>14</v>
      </c>
      <c r="BB14" s="25" t="str">
        <f t="shared" ref="BB14:BB15" si="23">IF(F14+L14+R14+X14+AD14+AJ14+AP14+AV14=0,"",F14+L14+R14+X14+AD14+AJ14+AP14+AV14)</f>
        <v/>
      </c>
      <c r="BC14" s="16" t="str">
        <f t="shared" ref="BC14:BC15" si="24">IF((L14+F14+R14+X14+AD14+AJ14+AP14+AV14)*14=0,"",(L14+F14+R14+X14+AD14+AJ14+AP14+AV14)*14)</f>
        <v/>
      </c>
      <c r="BD14" s="25">
        <f t="shared" ref="BD14:BD15" si="25">IF(N14+H14+T14+Z14+AF14+AL14+AR14+AX14=0,"",N14+H14+T14+Z14+AF14+AL14+AR14+AX14)</f>
        <v>2</v>
      </c>
      <c r="BE14" s="26">
        <f t="shared" ref="BE14:BE15" si="26">IF(D14+F14+L14+J14+P14+R14+V14+X14+AB14+AD14+AH14+AJ14+AN14+AP14+AT14+AV14=0,"",D14+F14+L14+J14+P14+R14+V14+X14+AB14+AD14+AH14+AJ14+AN14+AP14+AT14+AV14)</f>
        <v>1</v>
      </c>
      <c r="BF14" s="41" t="s">
        <v>488</v>
      </c>
      <c r="BG14" s="41" t="s">
        <v>500</v>
      </c>
    </row>
    <row r="15" spans="1:59" s="27" customFormat="1" ht="15.75" customHeight="1" x14ac:dyDescent="0.2">
      <c r="A15" s="28" t="s">
        <v>373</v>
      </c>
      <c r="B15" s="29" t="s">
        <v>15</v>
      </c>
      <c r="C15" s="30" t="s">
        <v>374</v>
      </c>
      <c r="D15" s="19"/>
      <c r="E15" s="16" t="str">
        <f t="shared" si="18"/>
        <v/>
      </c>
      <c r="F15" s="19"/>
      <c r="G15" s="16" t="str">
        <f t="shared" si="19"/>
        <v/>
      </c>
      <c r="H15" s="19"/>
      <c r="I15" s="23"/>
      <c r="J15" s="19"/>
      <c r="K15" s="16" t="str">
        <f t="shared" ref="K15" si="27">IF(J15*15=0,"",J15*15)</f>
        <v/>
      </c>
      <c r="L15" s="19"/>
      <c r="M15" s="16" t="str">
        <f t="shared" si="20"/>
        <v/>
      </c>
      <c r="N15" s="19"/>
      <c r="O15" s="23"/>
      <c r="P15" s="19"/>
      <c r="Q15" s="16" t="str">
        <f t="shared" si="2"/>
        <v/>
      </c>
      <c r="R15" s="19"/>
      <c r="S15" s="16" t="str">
        <f t="shared" si="3"/>
        <v/>
      </c>
      <c r="T15" s="19"/>
      <c r="U15" s="23"/>
      <c r="V15" s="19"/>
      <c r="W15" s="16" t="str">
        <f t="shared" si="4"/>
        <v/>
      </c>
      <c r="X15" s="19"/>
      <c r="Y15" s="16" t="str">
        <f t="shared" si="5"/>
        <v/>
      </c>
      <c r="Z15" s="19"/>
      <c r="AA15" s="23"/>
      <c r="AB15" s="19"/>
      <c r="AC15" s="16"/>
      <c r="AD15" s="19"/>
      <c r="AE15" s="16"/>
      <c r="AF15" s="19"/>
      <c r="AG15" s="23"/>
      <c r="AH15" s="19">
        <v>2</v>
      </c>
      <c r="AI15" s="16">
        <v>28</v>
      </c>
      <c r="AJ15" s="19"/>
      <c r="AK15" s="16" t="str">
        <f t="shared" si="9"/>
        <v/>
      </c>
      <c r="AL15" s="19">
        <v>2</v>
      </c>
      <c r="AM15" s="23" t="s">
        <v>15</v>
      </c>
      <c r="AN15" s="19"/>
      <c r="AO15" s="16" t="str">
        <f t="shared" si="10"/>
        <v/>
      </c>
      <c r="AP15" s="19"/>
      <c r="AQ15" s="16" t="str">
        <f t="shared" si="11"/>
        <v/>
      </c>
      <c r="AR15" s="19"/>
      <c r="AS15" s="23"/>
      <c r="AT15" s="19"/>
      <c r="AU15" s="16" t="str">
        <f t="shared" si="12"/>
        <v/>
      </c>
      <c r="AV15" s="19"/>
      <c r="AW15" s="16" t="str">
        <f t="shared" si="13"/>
        <v/>
      </c>
      <c r="AX15" s="19"/>
      <c r="AY15" s="21"/>
      <c r="AZ15" s="24">
        <f t="shared" si="21"/>
        <v>2</v>
      </c>
      <c r="BA15" s="16">
        <f t="shared" si="22"/>
        <v>28</v>
      </c>
      <c r="BB15" s="25" t="str">
        <f t="shared" si="23"/>
        <v/>
      </c>
      <c r="BC15" s="16" t="str">
        <f t="shared" si="24"/>
        <v/>
      </c>
      <c r="BD15" s="25">
        <f t="shared" si="25"/>
        <v>2</v>
      </c>
      <c r="BE15" s="26">
        <f t="shared" si="26"/>
        <v>2</v>
      </c>
      <c r="BF15" s="40" t="s">
        <v>485</v>
      </c>
      <c r="BG15" s="41" t="s">
        <v>623</v>
      </c>
    </row>
    <row r="16" spans="1:59" ht="15.75" customHeight="1" x14ac:dyDescent="0.2">
      <c r="A16" s="822" t="s">
        <v>446</v>
      </c>
      <c r="B16" s="29" t="s">
        <v>15</v>
      </c>
      <c r="C16" s="823" t="s">
        <v>178</v>
      </c>
      <c r="D16" s="19"/>
      <c r="E16" s="16" t="str">
        <f t="shared" si="18"/>
        <v/>
      </c>
      <c r="F16" s="19"/>
      <c r="G16" s="16" t="str">
        <f t="shared" si="19"/>
        <v/>
      </c>
      <c r="H16" s="19"/>
      <c r="I16" s="23"/>
      <c r="J16" s="19"/>
      <c r="K16" s="16" t="str">
        <f t="shared" ref="K16:K29" si="28">IF(J16*15=0,"",J16*15)</f>
        <v/>
      </c>
      <c r="L16" s="19"/>
      <c r="M16" s="16" t="str">
        <f t="shared" si="20"/>
        <v/>
      </c>
      <c r="N16" s="19"/>
      <c r="O16" s="23"/>
      <c r="P16" s="19"/>
      <c r="Q16" s="16" t="str">
        <f t="shared" si="2"/>
        <v/>
      </c>
      <c r="R16" s="19"/>
      <c r="S16" s="16" t="str">
        <f t="shared" si="3"/>
        <v/>
      </c>
      <c r="T16" s="19"/>
      <c r="U16" s="23"/>
      <c r="V16" s="19"/>
      <c r="W16" s="16" t="str">
        <f t="shared" si="4"/>
        <v/>
      </c>
      <c r="X16" s="19"/>
      <c r="Y16" s="16" t="str">
        <f t="shared" si="5"/>
        <v/>
      </c>
      <c r="Z16" s="19"/>
      <c r="AA16" s="23"/>
      <c r="AB16" s="19">
        <v>1</v>
      </c>
      <c r="AC16" s="16">
        <v>14</v>
      </c>
      <c r="AD16" s="19">
        <v>3</v>
      </c>
      <c r="AE16" s="16">
        <v>42</v>
      </c>
      <c r="AF16" s="19">
        <v>4</v>
      </c>
      <c r="AG16" s="23" t="s">
        <v>97</v>
      </c>
      <c r="AH16" s="19"/>
      <c r="AI16" s="16"/>
      <c r="AJ16" s="19"/>
      <c r="AK16" s="16"/>
      <c r="AL16" s="19"/>
      <c r="AM16" s="23"/>
      <c r="AN16" s="19"/>
      <c r="AO16" s="16" t="str">
        <f t="shared" si="10"/>
        <v/>
      </c>
      <c r="AP16" s="19"/>
      <c r="AQ16" s="16" t="str">
        <f t="shared" si="11"/>
        <v/>
      </c>
      <c r="AR16" s="19"/>
      <c r="AS16" s="23"/>
      <c r="AT16" s="19"/>
      <c r="AU16" s="16" t="str">
        <f t="shared" si="12"/>
        <v/>
      </c>
      <c r="AV16" s="19"/>
      <c r="AW16" s="16" t="str">
        <f t="shared" si="13"/>
        <v/>
      </c>
      <c r="AX16" s="19"/>
      <c r="AY16" s="21"/>
      <c r="AZ16" s="24">
        <f t="shared" ref="AZ16:AZ50" si="29">IF(D16+J16+P16+V16+AB16+AH16+AN16+AT16=0,"",D16+J16+P16+V16+AB16+AH16+AN16+AT16)</f>
        <v>1</v>
      </c>
      <c r="BA16" s="16">
        <f t="shared" ref="BA16:BA50" si="30">IF((D16+J16+P16+V16+AB16+AH16+AN16+AT16)*14=0,"",(D16+J16+P16+V16+AB16+AH16+AN16+AT16)*14)</f>
        <v>14</v>
      </c>
      <c r="BB16" s="25">
        <f t="shared" ref="BB16:BB50" si="31">IF(F16+L16+R16+X16+AD16+AJ16+AP16+AV16=0,"",F16+L16+R16+X16+AD16+AJ16+AP16+AV16)</f>
        <v>3</v>
      </c>
      <c r="BC16" s="16">
        <f t="shared" ref="BC16:BC48" si="32">IF((L16+F16+R16+X16+AD16+AJ16+AP16+AV16)*14=0,"",(L16+F16+R16+X16+AD16+AJ16+AP16+AV16)*14)</f>
        <v>42</v>
      </c>
      <c r="BD16" s="25">
        <f t="shared" ref="BD16:BD50" si="33">IF(N16+H16+T16+Z16+AF16+AL16+AR16+AX16=0,"",N16+H16+T16+Z16+AF16+AL16+AR16+AX16)</f>
        <v>4</v>
      </c>
      <c r="BE16" s="26">
        <f t="shared" ref="BE16:BE50" si="34">IF(D16+F16+L16+J16+P16+R16+V16+X16+AB16+AD16+AH16+AJ16+AN16+AP16+AT16+AV16=0,"",D16+F16+L16+J16+P16+R16+V16+X16+AB16+AD16+AH16+AJ16+AN16+AP16+AT16+AV16)</f>
        <v>4</v>
      </c>
      <c r="BF16" s="40" t="s">
        <v>893</v>
      </c>
      <c r="BG16" s="824" t="s">
        <v>941</v>
      </c>
    </row>
    <row r="17" spans="1:59" ht="15.75" customHeight="1" x14ac:dyDescent="0.2">
      <c r="A17" s="822" t="s">
        <v>447</v>
      </c>
      <c r="B17" s="29" t="s">
        <v>15</v>
      </c>
      <c r="C17" s="823" t="s">
        <v>179</v>
      </c>
      <c r="D17" s="19"/>
      <c r="E17" s="16" t="str">
        <f t="shared" si="18"/>
        <v/>
      </c>
      <c r="F17" s="19"/>
      <c r="G17" s="16" t="str">
        <f t="shared" si="19"/>
        <v/>
      </c>
      <c r="H17" s="19"/>
      <c r="I17" s="23"/>
      <c r="J17" s="19"/>
      <c r="K17" s="16" t="str">
        <f t="shared" si="28"/>
        <v/>
      </c>
      <c r="L17" s="19"/>
      <c r="M17" s="16" t="str">
        <f t="shared" si="20"/>
        <v/>
      </c>
      <c r="N17" s="19"/>
      <c r="O17" s="23"/>
      <c r="P17" s="19"/>
      <c r="Q17" s="16" t="str">
        <f t="shared" si="2"/>
        <v/>
      </c>
      <c r="R17" s="19"/>
      <c r="S17" s="16" t="str">
        <f t="shared" si="3"/>
        <v/>
      </c>
      <c r="T17" s="19"/>
      <c r="U17" s="23"/>
      <c r="V17" s="19"/>
      <c r="W17" s="16" t="str">
        <f t="shared" si="4"/>
        <v/>
      </c>
      <c r="X17" s="19"/>
      <c r="Y17" s="16" t="str">
        <f t="shared" si="5"/>
        <v/>
      </c>
      <c r="Z17" s="19"/>
      <c r="AA17" s="23"/>
      <c r="AB17" s="19"/>
      <c r="AC17" s="16" t="str">
        <f t="shared" si="6"/>
        <v/>
      </c>
      <c r="AD17" s="19"/>
      <c r="AE17" s="16" t="str">
        <f t="shared" si="7"/>
        <v/>
      </c>
      <c r="AF17" s="19"/>
      <c r="AG17" s="23"/>
      <c r="AH17" s="19">
        <v>1</v>
      </c>
      <c r="AI17" s="16">
        <v>14</v>
      </c>
      <c r="AJ17" s="19">
        <v>1</v>
      </c>
      <c r="AK17" s="16">
        <v>14</v>
      </c>
      <c r="AL17" s="19">
        <v>4</v>
      </c>
      <c r="AM17" s="23" t="s">
        <v>97</v>
      </c>
      <c r="AN17" s="19"/>
      <c r="AO17" s="16"/>
      <c r="AP17" s="19"/>
      <c r="AQ17" s="16"/>
      <c r="AR17" s="19"/>
      <c r="AS17" s="23"/>
      <c r="AT17" s="19"/>
      <c r="AU17" s="16" t="str">
        <f t="shared" si="12"/>
        <v/>
      </c>
      <c r="AV17" s="19"/>
      <c r="AW17" s="16" t="str">
        <f t="shared" si="13"/>
        <v/>
      </c>
      <c r="AX17" s="19"/>
      <c r="AY17" s="21"/>
      <c r="AZ17" s="24">
        <f t="shared" si="29"/>
        <v>1</v>
      </c>
      <c r="BA17" s="16">
        <f t="shared" si="30"/>
        <v>14</v>
      </c>
      <c r="BB17" s="25">
        <f t="shared" si="31"/>
        <v>1</v>
      </c>
      <c r="BC17" s="16">
        <f t="shared" si="32"/>
        <v>14</v>
      </c>
      <c r="BD17" s="25">
        <f t="shared" si="33"/>
        <v>4</v>
      </c>
      <c r="BE17" s="26">
        <f t="shared" si="34"/>
        <v>2</v>
      </c>
      <c r="BF17" s="40" t="s">
        <v>893</v>
      </c>
      <c r="BG17" s="824" t="s">
        <v>941</v>
      </c>
    </row>
    <row r="18" spans="1:59" ht="15.75" customHeight="1" x14ac:dyDescent="0.2">
      <c r="A18" s="28" t="s">
        <v>180</v>
      </c>
      <c r="B18" s="29" t="s">
        <v>15</v>
      </c>
      <c r="C18" s="217" t="s">
        <v>181</v>
      </c>
      <c r="D18" s="19"/>
      <c r="E18" s="16" t="str">
        <f t="shared" si="18"/>
        <v/>
      </c>
      <c r="F18" s="19"/>
      <c r="G18" s="16" t="str">
        <f t="shared" si="19"/>
        <v/>
      </c>
      <c r="H18" s="19"/>
      <c r="I18" s="23"/>
      <c r="J18" s="19"/>
      <c r="K18" s="16" t="str">
        <f t="shared" si="28"/>
        <v/>
      </c>
      <c r="L18" s="19"/>
      <c r="M18" s="16" t="str">
        <f t="shared" si="20"/>
        <v/>
      </c>
      <c r="N18" s="19"/>
      <c r="O18" s="23"/>
      <c r="P18" s="19"/>
      <c r="Q18" s="16" t="str">
        <f t="shared" si="2"/>
        <v/>
      </c>
      <c r="R18" s="19"/>
      <c r="S18" s="16" t="str">
        <f t="shared" si="3"/>
        <v/>
      </c>
      <c r="T18" s="19"/>
      <c r="U18" s="23"/>
      <c r="V18" s="19"/>
      <c r="W18" s="16" t="str">
        <f t="shared" si="4"/>
        <v/>
      </c>
      <c r="X18" s="19"/>
      <c r="Y18" s="16" t="str">
        <f t="shared" si="5"/>
        <v/>
      </c>
      <c r="Z18" s="19"/>
      <c r="AA18" s="23"/>
      <c r="AB18" s="19"/>
      <c r="AC18" s="16"/>
      <c r="AD18" s="19"/>
      <c r="AE18" s="16"/>
      <c r="AF18" s="19"/>
      <c r="AG18" s="23"/>
      <c r="AH18" s="19">
        <v>2</v>
      </c>
      <c r="AI18" s="16">
        <v>28</v>
      </c>
      <c r="AJ18" s="19">
        <v>2</v>
      </c>
      <c r="AK18" s="16">
        <v>28</v>
      </c>
      <c r="AL18" s="19">
        <v>3</v>
      </c>
      <c r="AM18" s="23" t="s">
        <v>97</v>
      </c>
      <c r="AN18" s="19"/>
      <c r="AO18" s="16" t="str">
        <f t="shared" si="10"/>
        <v/>
      </c>
      <c r="AP18" s="19"/>
      <c r="AQ18" s="16" t="str">
        <f t="shared" si="11"/>
        <v/>
      </c>
      <c r="AR18" s="19"/>
      <c r="AS18" s="23"/>
      <c r="AT18" s="19"/>
      <c r="AU18" s="16" t="str">
        <f t="shared" si="12"/>
        <v/>
      </c>
      <c r="AV18" s="19"/>
      <c r="AW18" s="16" t="str">
        <f t="shared" si="13"/>
        <v/>
      </c>
      <c r="AX18" s="19"/>
      <c r="AY18" s="21"/>
      <c r="AZ18" s="24">
        <f t="shared" si="29"/>
        <v>2</v>
      </c>
      <c r="BA18" s="16">
        <f t="shared" si="30"/>
        <v>28</v>
      </c>
      <c r="BB18" s="25">
        <f t="shared" si="31"/>
        <v>2</v>
      </c>
      <c r="BC18" s="16">
        <f t="shared" si="32"/>
        <v>28</v>
      </c>
      <c r="BD18" s="25">
        <f t="shared" si="33"/>
        <v>3</v>
      </c>
      <c r="BE18" s="26">
        <f t="shared" si="34"/>
        <v>4</v>
      </c>
      <c r="BF18" s="40" t="s">
        <v>894</v>
      </c>
      <c r="BG18" s="41" t="s">
        <v>600</v>
      </c>
    </row>
    <row r="19" spans="1:59" ht="15.75" customHeight="1" x14ac:dyDescent="0.2">
      <c r="A19" s="28" t="s">
        <v>182</v>
      </c>
      <c r="B19" s="29" t="s">
        <v>15</v>
      </c>
      <c r="C19" s="217" t="s">
        <v>183</v>
      </c>
      <c r="D19" s="19"/>
      <c r="E19" s="16" t="str">
        <f t="shared" si="18"/>
        <v/>
      </c>
      <c r="F19" s="19"/>
      <c r="G19" s="16" t="str">
        <f t="shared" si="19"/>
        <v/>
      </c>
      <c r="H19" s="19"/>
      <c r="I19" s="23"/>
      <c r="J19" s="19"/>
      <c r="K19" s="16" t="str">
        <f t="shared" si="28"/>
        <v/>
      </c>
      <c r="L19" s="19"/>
      <c r="M19" s="16" t="str">
        <f t="shared" si="20"/>
        <v/>
      </c>
      <c r="N19" s="19"/>
      <c r="O19" s="23"/>
      <c r="P19" s="19"/>
      <c r="Q19" s="16" t="str">
        <f t="shared" si="2"/>
        <v/>
      </c>
      <c r="R19" s="19"/>
      <c r="S19" s="16" t="str">
        <f t="shared" si="3"/>
        <v/>
      </c>
      <c r="T19" s="19"/>
      <c r="U19" s="23"/>
      <c r="V19" s="19"/>
      <c r="W19" s="16" t="str">
        <f t="shared" si="4"/>
        <v/>
      </c>
      <c r="X19" s="19"/>
      <c r="Y19" s="16" t="str">
        <f t="shared" si="5"/>
        <v/>
      </c>
      <c r="Z19" s="19"/>
      <c r="AA19" s="23"/>
      <c r="AB19" s="19"/>
      <c r="AC19" s="16" t="str">
        <f t="shared" si="6"/>
        <v/>
      </c>
      <c r="AD19" s="19"/>
      <c r="AE19" s="16" t="str">
        <f t="shared" si="7"/>
        <v/>
      </c>
      <c r="AF19" s="19"/>
      <c r="AG19" s="23"/>
      <c r="AH19" s="19"/>
      <c r="AI19" s="16"/>
      <c r="AJ19" s="19"/>
      <c r="AK19" s="16"/>
      <c r="AL19" s="19"/>
      <c r="AM19" s="23"/>
      <c r="AN19" s="19">
        <v>1</v>
      </c>
      <c r="AO19" s="16">
        <v>14</v>
      </c>
      <c r="AP19" s="19">
        <v>1</v>
      </c>
      <c r="AQ19" s="16">
        <v>14</v>
      </c>
      <c r="AR19" s="19">
        <v>3</v>
      </c>
      <c r="AS19" s="23" t="s">
        <v>97</v>
      </c>
      <c r="AT19" s="19"/>
      <c r="AU19" s="16" t="str">
        <f t="shared" si="12"/>
        <v/>
      </c>
      <c r="AV19" s="19"/>
      <c r="AW19" s="16" t="str">
        <f t="shared" si="13"/>
        <v/>
      </c>
      <c r="AX19" s="19"/>
      <c r="AY19" s="21"/>
      <c r="AZ19" s="24">
        <f t="shared" si="29"/>
        <v>1</v>
      </c>
      <c r="BA19" s="16">
        <f t="shared" si="30"/>
        <v>14</v>
      </c>
      <c r="BB19" s="25">
        <f t="shared" si="31"/>
        <v>1</v>
      </c>
      <c r="BC19" s="16">
        <f t="shared" si="32"/>
        <v>14</v>
      </c>
      <c r="BD19" s="25">
        <f t="shared" si="33"/>
        <v>3</v>
      </c>
      <c r="BE19" s="26">
        <f t="shared" si="34"/>
        <v>2</v>
      </c>
      <c r="BF19" s="40" t="s">
        <v>894</v>
      </c>
      <c r="BG19" s="41" t="s">
        <v>601</v>
      </c>
    </row>
    <row r="20" spans="1:59" s="221" customFormat="1" ht="15.75" customHeight="1" x14ac:dyDescent="0.2">
      <c r="A20" s="28" t="s">
        <v>568</v>
      </c>
      <c r="B20" s="29" t="s">
        <v>15</v>
      </c>
      <c r="C20" s="217" t="s">
        <v>184</v>
      </c>
      <c r="D20" s="19"/>
      <c r="E20" s="16" t="str">
        <f t="shared" si="18"/>
        <v/>
      </c>
      <c r="F20" s="19"/>
      <c r="G20" s="16" t="str">
        <f t="shared" si="19"/>
        <v/>
      </c>
      <c r="H20" s="19"/>
      <c r="I20" s="23"/>
      <c r="J20" s="19"/>
      <c r="K20" s="16" t="str">
        <f t="shared" si="28"/>
        <v/>
      </c>
      <c r="L20" s="19"/>
      <c r="M20" s="16" t="str">
        <f t="shared" si="20"/>
        <v/>
      </c>
      <c r="N20" s="19"/>
      <c r="O20" s="23"/>
      <c r="P20" s="19"/>
      <c r="Q20" s="16" t="str">
        <f t="shared" si="2"/>
        <v/>
      </c>
      <c r="R20" s="19"/>
      <c r="S20" s="16" t="str">
        <f t="shared" si="3"/>
        <v/>
      </c>
      <c r="T20" s="19"/>
      <c r="U20" s="23"/>
      <c r="V20" s="19"/>
      <c r="W20" s="16" t="str">
        <f t="shared" si="4"/>
        <v/>
      </c>
      <c r="X20" s="19"/>
      <c r="Y20" s="16" t="str">
        <f t="shared" si="5"/>
        <v/>
      </c>
      <c r="Z20" s="19"/>
      <c r="AA20" s="23"/>
      <c r="AB20" s="19"/>
      <c r="AC20" s="16" t="str">
        <f t="shared" si="6"/>
        <v/>
      </c>
      <c r="AD20" s="19"/>
      <c r="AE20" s="16" t="str">
        <f t="shared" si="7"/>
        <v/>
      </c>
      <c r="AF20" s="19"/>
      <c r="AG20" s="23"/>
      <c r="AH20" s="19"/>
      <c r="AI20" s="16" t="str">
        <f t="shared" si="8"/>
        <v/>
      </c>
      <c r="AJ20" s="19"/>
      <c r="AK20" s="16" t="str">
        <f t="shared" si="9"/>
        <v/>
      </c>
      <c r="AL20" s="19"/>
      <c r="AM20" s="23"/>
      <c r="AN20" s="19">
        <v>1</v>
      </c>
      <c r="AO20" s="16">
        <v>14</v>
      </c>
      <c r="AP20" s="19">
        <v>3</v>
      </c>
      <c r="AQ20" s="16">
        <v>42</v>
      </c>
      <c r="AR20" s="19">
        <v>4</v>
      </c>
      <c r="AS20" s="23" t="s">
        <v>97</v>
      </c>
      <c r="AT20" s="19"/>
      <c r="AU20" s="16" t="str">
        <f t="shared" si="12"/>
        <v/>
      </c>
      <c r="AV20" s="19"/>
      <c r="AW20" s="16" t="str">
        <f t="shared" si="13"/>
        <v/>
      </c>
      <c r="AX20" s="19"/>
      <c r="AY20" s="21"/>
      <c r="AZ20" s="24">
        <f t="shared" si="29"/>
        <v>1</v>
      </c>
      <c r="BA20" s="16">
        <f t="shared" si="30"/>
        <v>14</v>
      </c>
      <c r="BB20" s="25">
        <f t="shared" si="31"/>
        <v>3</v>
      </c>
      <c r="BC20" s="16">
        <f t="shared" si="32"/>
        <v>42</v>
      </c>
      <c r="BD20" s="25">
        <f t="shared" si="33"/>
        <v>4</v>
      </c>
      <c r="BE20" s="26">
        <f t="shared" si="34"/>
        <v>4</v>
      </c>
      <c r="BF20" s="40" t="s">
        <v>893</v>
      </c>
      <c r="BG20" s="274" t="s">
        <v>673</v>
      </c>
    </row>
    <row r="21" spans="1:59" ht="15.75" customHeight="1" x14ac:dyDescent="0.2">
      <c r="A21" s="822" t="s">
        <v>569</v>
      </c>
      <c r="B21" s="29" t="s">
        <v>15</v>
      </c>
      <c r="C21" s="823" t="s">
        <v>185</v>
      </c>
      <c r="D21" s="19"/>
      <c r="E21" s="16" t="str">
        <f t="shared" si="18"/>
        <v/>
      </c>
      <c r="F21" s="19"/>
      <c r="G21" s="16" t="str">
        <f t="shared" si="19"/>
        <v/>
      </c>
      <c r="H21" s="19"/>
      <c r="I21" s="23"/>
      <c r="J21" s="19"/>
      <c r="K21" s="16" t="str">
        <f t="shared" si="28"/>
        <v/>
      </c>
      <c r="L21" s="19"/>
      <c r="M21" s="16" t="str">
        <f t="shared" si="20"/>
        <v/>
      </c>
      <c r="N21" s="19"/>
      <c r="O21" s="23"/>
      <c r="P21" s="19"/>
      <c r="Q21" s="16" t="str">
        <f t="shared" si="2"/>
        <v/>
      </c>
      <c r="R21" s="19"/>
      <c r="S21" s="16" t="str">
        <f t="shared" si="3"/>
        <v/>
      </c>
      <c r="T21" s="19"/>
      <c r="U21" s="23"/>
      <c r="V21" s="19"/>
      <c r="W21" s="16" t="str">
        <f t="shared" si="4"/>
        <v/>
      </c>
      <c r="X21" s="19"/>
      <c r="Y21" s="16" t="str">
        <f t="shared" si="5"/>
        <v/>
      </c>
      <c r="Z21" s="19"/>
      <c r="AA21" s="23"/>
      <c r="AB21" s="19"/>
      <c r="AC21" s="16" t="str">
        <f t="shared" si="6"/>
        <v/>
      </c>
      <c r="AD21" s="19"/>
      <c r="AE21" s="16" t="str">
        <f t="shared" si="7"/>
        <v/>
      </c>
      <c r="AF21" s="19"/>
      <c r="AG21" s="23"/>
      <c r="AH21" s="19"/>
      <c r="AI21" s="16" t="str">
        <f t="shared" si="8"/>
        <v/>
      </c>
      <c r="AJ21" s="19"/>
      <c r="AK21" s="16" t="str">
        <f t="shared" si="9"/>
        <v/>
      </c>
      <c r="AL21" s="19"/>
      <c r="AM21" s="23"/>
      <c r="AN21" s="19"/>
      <c r="AO21" s="16" t="str">
        <f t="shared" si="10"/>
        <v/>
      </c>
      <c r="AP21" s="19"/>
      <c r="AQ21" s="16" t="str">
        <f t="shared" si="11"/>
        <v/>
      </c>
      <c r="AR21" s="19"/>
      <c r="AS21" s="23"/>
      <c r="AT21" s="19">
        <v>1</v>
      </c>
      <c r="AU21" s="16">
        <v>10</v>
      </c>
      <c r="AV21" s="19">
        <v>3</v>
      </c>
      <c r="AW21" s="16">
        <v>30</v>
      </c>
      <c r="AX21" s="19">
        <v>3</v>
      </c>
      <c r="AY21" s="21" t="s">
        <v>97</v>
      </c>
      <c r="AZ21" s="24">
        <f t="shared" si="29"/>
        <v>1</v>
      </c>
      <c r="BA21" s="16">
        <v>10</v>
      </c>
      <c r="BB21" s="25">
        <f t="shared" si="31"/>
        <v>3</v>
      </c>
      <c r="BC21" s="16">
        <v>30</v>
      </c>
      <c r="BD21" s="25">
        <f t="shared" si="33"/>
        <v>3</v>
      </c>
      <c r="BE21" s="26">
        <f t="shared" si="34"/>
        <v>4</v>
      </c>
      <c r="BF21" s="40" t="s">
        <v>894</v>
      </c>
      <c r="BG21" s="824" t="s">
        <v>673</v>
      </c>
    </row>
    <row r="22" spans="1:59" ht="15.75" customHeight="1" x14ac:dyDescent="0.2">
      <c r="A22" s="12" t="s">
        <v>545</v>
      </c>
      <c r="B22" s="29" t="s">
        <v>15</v>
      </c>
      <c r="C22" s="14" t="s">
        <v>400</v>
      </c>
      <c r="D22" s="19"/>
      <c r="E22" s="16" t="str">
        <f t="shared" si="18"/>
        <v/>
      </c>
      <c r="F22" s="19"/>
      <c r="G22" s="16" t="str">
        <f t="shared" si="19"/>
        <v/>
      </c>
      <c r="H22" s="19"/>
      <c r="I22" s="23"/>
      <c r="J22" s="19"/>
      <c r="K22" s="16" t="str">
        <f t="shared" si="28"/>
        <v/>
      </c>
      <c r="L22" s="19"/>
      <c r="M22" s="16" t="str">
        <f t="shared" si="20"/>
        <v/>
      </c>
      <c r="N22" s="19"/>
      <c r="O22" s="23"/>
      <c r="P22" s="19"/>
      <c r="Q22" s="16" t="str">
        <f t="shared" si="2"/>
        <v/>
      </c>
      <c r="R22" s="19"/>
      <c r="S22" s="16" t="str">
        <f t="shared" si="3"/>
        <v/>
      </c>
      <c r="T22" s="19"/>
      <c r="U22" s="23"/>
      <c r="V22" s="19"/>
      <c r="W22" s="16" t="str">
        <f t="shared" si="4"/>
        <v/>
      </c>
      <c r="X22" s="19">
        <v>1</v>
      </c>
      <c r="Y22" s="16">
        <v>14</v>
      </c>
      <c r="Z22" s="19">
        <v>1</v>
      </c>
      <c r="AA22" s="23" t="s">
        <v>353</v>
      </c>
      <c r="AB22" s="19"/>
      <c r="AC22" s="16" t="str">
        <f t="shared" si="6"/>
        <v/>
      </c>
      <c r="AD22" s="19"/>
      <c r="AE22" s="16" t="str">
        <f t="shared" si="7"/>
        <v/>
      </c>
      <c r="AF22" s="19"/>
      <c r="AG22" s="23"/>
      <c r="AH22" s="19"/>
      <c r="AI22" s="16" t="str">
        <f t="shared" si="8"/>
        <v/>
      </c>
      <c r="AJ22" s="19"/>
      <c r="AK22" s="16" t="str">
        <f t="shared" si="9"/>
        <v/>
      </c>
      <c r="AL22" s="19"/>
      <c r="AM22" s="23"/>
      <c r="AN22" s="19"/>
      <c r="AO22" s="16" t="str">
        <f t="shared" si="10"/>
        <v/>
      </c>
      <c r="AP22" s="19"/>
      <c r="AQ22" s="16" t="str">
        <f t="shared" si="11"/>
        <v/>
      </c>
      <c r="AR22" s="19"/>
      <c r="AS22" s="23"/>
      <c r="AT22" s="19"/>
      <c r="AU22" s="16" t="str">
        <f t="shared" si="12"/>
        <v/>
      </c>
      <c r="AV22" s="19"/>
      <c r="AW22" s="16" t="str">
        <f t="shared" si="13"/>
        <v/>
      </c>
      <c r="AX22" s="19"/>
      <c r="AY22" s="21"/>
      <c r="AZ22" s="24" t="str">
        <f t="shared" si="29"/>
        <v/>
      </c>
      <c r="BA22" s="16" t="str">
        <f t="shared" si="30"/>
        <v/>
      </c>
      <c r="BB22" s="25">
        <f t="shared" si="31"/>
        <v>1</v>
      </c>
      <c r="BC22" s="16">
        <f t="shared" si="32"/>
        <v>14</v>
      </c>
      <c r="BD22" s="25">
        <f t="shared" si="33"/>
        <v>1</v>
      </c>
      <c r="BE22" s="26">
        <f t="shared" si="34"/>
        <v>1</v>
      </c>
      <c r="BF22" s="40" t="s">
        <v>462</v>
      </c>
      <c r="BG22" s="41" t="s">
        <v>483</v>
      </c>
    </row>
    <row r="23" spans="1:59" ht="15.75" customHeight="1" x14ac:dyDescent="0.2">
      <c r="A23" s="28" t="s">
        <v>186</v>
      </c>
      <c r="B23" s="29" t="s">
        <v>15</v>
      </c>
      <c r="C23" s="30" t="s">
        <v>187</v>
      </c>
      <c r="D23" s="71"/>
      <c r="E23" s="72" t="str">
        <f t="shared" si="18"/>
        <v/>
      </c>
      <c r="F23" s="71"/>
      <c r="G23" s="72" t="str">
        <f t="shared" si="19"/>
        <v/>
      </c>
      <c r="H23" s="71"/>
      <c r="I23" s="73"/>
      <c r="J23" s="71"/>
      <c r="K23" s="16" t="str">
        <f t="shared" si="28"/>
        <v/>
      </c>
      <c r="L23" s="19"/>
      <c r="M23" s="16" t="str">
        <f t="shared" si="20"/>
        <v/>
      </c>
      <c r="N23" s="19"/>
      <c r="O23" s="23"/>
      <c r="P23" s="19"/>
      <c r="Q23" s="16" t="str">
        <f t="shared" si="2"/>
        <v/>
      </c>
      <c r="R23" s="19">
        <v>1</v>
      </c>
      <c r="S23" s="16">
        <v>14</v>
      </c>
      <c r="T23" s="19">
        <v>1</v>
      </c>
      <c r="U23" s="23" t="s">
        <v>353</v>
      </c>
      <c r="V23" s="19"/>
      <c r="W23" s="16"/>
      <c r="X23" s="19"/>
      <c r="Y23" s="16"/>
      <c r="Z23" s="19"/>
      <c r="AA23" s="23"/>
      <c r="AB23" s="19"/>
      <c r="AC23" s="16" t="str">
        <f t="shared" si="6"/>
        <v/>
      </c>
      <c r="AD23" s="19"/>
      <c r="AE23" s="16" t="str">
        <f t="shared" si="7"/>
        <v/>
      </c>
      <c r="AF23" s="19"/>
      <c r="AG23" s="23"/>
      <c r="AH23" s="19"/>
      <c r="AI23" s="72" t="str">
        <f t="shared" si="8"/>
        <v/>
      </c>
      <c r="AJ23" s="71"/>
      <c r="AK23" s="72" t="str">
        <f t="shared" si="9"/>
        <v/>
      </c>
      <c r="AL23" s="71"/>
      <c r="AM23" s="73"/>
      <c r="AN23" s="19"/>
      <c r="AO23" s="16" t="str">
        <f t="shared" si="10"/>
        <v/>
      </c>
      <c r="AP23" s="19"/>
      <c r="AQ23" s="16" t="str">
        <f t="shared" si="11"/>
        <v/>
      </c>
      <c r="AR23" s="19"/>
      <c r="AS23" s="23"/>
      <c r="AT23" s="19"/>
      <c r="AU23" s="16" t="str">
        <f t="shared" si="12"/>
        <v/>
      </c>
      <c r="AV23" s="19"/>
      <c r="AW23" s="16" t="str">
        <f t="shared" si="13"/>
        <v/>
      </c>
      <c r="AX23" s="19"/>
      <c r="AY23" s="21"/>
      <c r="AZ23" s="24" t="str">
        <f t="shared" si="29"/>
        <v/>
      </c>
      <c r="BA23" s="16" t="str">
        <f t="shared" si="30"/>
        <v/>
      </c>
      <c r="BB23" s="25">
        <f t="shared" si="31"/>
        <v>1</v>
      </c>
      <c r="BC23" s="16">
        <f t="shared" si="32"/>
        <v>14</v>
      </c>
      <c r="BD23" s="25">
        <f t="shared" si="33"/>
        <v>1</v>
      </c>
      <c r="BE23" s="26">
        <f t="shared" si="34"/>
        <v>1</v>
      </c>
      <c r="BF23" s="40" t="s">
        <v>462</v>
      </c>
      <c r="BG23" s="41" t="s">
        <v>483</v>
      </c>
    </row>
    <row r="24" spans="1:59" ht="15.75" x14ac:dyDescent="0.25">
      <c r="A24" s="12" t="s">
        <v>188</v>
      </c>
      <c r="B24" s="29" t="s">
        <v>34</v>
      </c>
      <c r="C24" s="69" t="s">
        <v>189</v>
      </c>
      <c r="D24" s="211"/>
      <c r="E24" s="212" t="str">
        <f t="shared" si="18"/>
        <v/>
      </c>
      <c r="F24" s="213"/>
      <c r="G24" s="212" t="str">
        <f t="shared" si="19"/>
        <v/>
      </c>
      <c r="H24" s="214"/>
      <c r="I24" s="215"/>
      <c r="J24" s="211"/>
      <c r="K24" s="212" t="str">
        <f t="shared" si="28"/>
        <v/>
      </c>
      <c r="L24" s="213"/>
      <c r="M24" s="212" t="str">
        <f t="shared" si="20"/>
        <v/>
      </c>
      <c r="N24" s="214"/>
      <c r="O24" s="215"/>
      <c r="P24" s="211"/>
      <c r="Q24" s="212" t="str">
        <f t="shared" si="2"/>
        <v/>
      </c>
      <c r="R24" s="213">
        <v>1</v>
      </c>
      <c r="S24" s="212">
        <v>14</v>
      </c>
      <c r="T24" s="214">
        <v>2</v>
      </c>
      <c r="U24" s="215" t="s">
        <v>353</v>
      </c>
      <c r="V24" s="211"/>
      <c r="W24" s="212" t="str">
        <f t="shared" si="4"/>
        <v/>
      </c>
      <c r="X24" s="213"/>
      <c r="Y24" s="212" t="str">
        <f t="shared" si="5"/>
        <v/>
      </c>
      <c r="Z24" s="214"/>
      <c r="AA24" s="215"/>
      <c r="AB24" s="211"/>
      <c r="AC24" s="212" t="str">
        <f t="shared" si="6"/>
        <v/>
      </c>
      <c r="AD24" s="213"/>
      <c r="AE24" s="212" t="str">
        <f t="shared" si="7"/>
        <v/>
      </c>
      <c r="AF24" s="214"/>
      <c r="AG24" s="215"/>
      <c r="AH24" s="211"/>
      <c r="AI24" s="212" t="str">
        <f t="shared" si="8"/>
        <v/>
      </c>
      <c r="AJ24" s="213"/>
      <c r="AK24" s="212" t="str">
        <f t="shared" si="9"/>
        <v/>
      </c>
      <c r="AL24" s="214"/>
      <c r="AM24" s="215"/>
      <c r="AN24" s="222"/>
      <c r="AO24" s="212"/>
      <c r="AP24" s="213"/>
      <c r="AQ24" s="212"/>
      <c r="AR24" s="387"/>
      <c r="AS24" s="215"/>
      <c r="AT24" s="211"/>
      <c r="AU24" s="212" t="str">
        <f t="shared" si="12"/>
        <v/>
      </c>
      <c r="AV24" s="213"/>
      <c r="AW24" s="212" t="str">
        <f t="shared" si="13"/>
        <v/>
      </c>
      <c r="AX24" s="214"/>
      <c r="AY24" s="215"/>
      <c r="AZ24" s="350" t="str">
        <f t="shared" si="29"/>
        <v/>
      </c>
      <c r="BA24" s="132" t="str">
        <f t="shared" si="30"/>
        <v/>
      </c>
      <c r="BB24" s="224">
        <f t="shared" si="31"/>
        <v>1</v>
      </c>
      <c r="BC24" s="132">
        <f t="shared" si="32"/>
        <v>14</v>
      </c>
      <c r="BD24" s="224">
        <f t="shared" si="33"/>
        <v>2</v>
      </c>
      <c r="BE24" s="26">
        <f t="shared" si="34"/>
        <v>1</v>
      </c>
      <c r="BF24" s="41" t="s">
        <v>444</v>
      </c>
      <c r="BG24" s="41" t="s">
        <v>501</v>
      </c>
    </row>
    <row r="25" spans="1:59" x14ac:dyDescent="0.2">
      <c r="A25" s="28" t="s">
        <v>190</v>
      </c>
      <c r="B25" s="29" t="s">
        <v>15</v>
      </c>
      <c r="C25" s="116" t="s">
        <v>191</v>
      </c>
      <c r="D25" s="71"/>
      <c r="E25" s="72" t="str">
        <f t="shared" si="18"/>
        <v/>
      </c>
      <c r="F25" s="71"/>
      <c r="G25" s="72" t="str">
        <f t="shared" si="19"/>
        <v/>
      </c>
      <c r="H25" s="71"/>
      <c r="I25" s="73"/>
      <c r="J25" s="71"/>
      <c r="K25" s="16">
        <v>4</v>
      </c>
      <c r="L25" s="19">
        <v>2</v>
      </c>
      <c r="M25" s="16">
        <v>24</v>
      </c>
      <c r="N25" s="19">
        <v>3</v>
      </c>
      <c r="O25" s="23" t="s">
        <v>353</v>
      </c>
      <c r="P25" s="19"/>
      <c r="Q25" s="16" t="str">
        <f t="shared" si="2"/>
        <v/>
      </c>
      <c r="R25" s="19"/>
      <c r="S25" s="16" t="str">
        <f t="shared" si="3"/>
        <v/>
      </c>
      <c r="T25" s="19"/>
      <c r="U25" s="23"/>
      <c r="V25" s="19"/>
      <c r="W25" s="16" t="str">
        <f t="shared" si="4"/>
        <v/>
      </c>
      <c r="X25" s="19"/>
      <c r="Y25" s="16" t="str">
        <f t="shared" si="5"/>
        <v/>
      </c>
      <c r="Z25" s="19"/>
      <c r="AA25" s="23"/>
      <c r="AB25" s="19"/>
      <c r="AC25" s="16" t="str">
        <f t="shared" si="6"/>
        <v/>
      </c>
      <c r="AD25" s="19"/>
      <c r="AE25" s="16" t="str">
        <f t="shared" si="7"/>
        <v/>
      </c>
      <c r="AF25" s="19"/>
      <c r="AG25" s="23"/>
      <c r="AH25" s="19"/>
      <c r="AI25" s="72" t="str">
        <f t="shared" si="8"/>
        <v/>
      </c>
      <c r="AJ25" s="71"/>
      <c r="AK25" s="72" t="str">
        <f t="shared" si="9"/>
        <v/>
      </c>
      <c r="AL25" s="71"/>
      <c r="AM25" s="73"/>
      <c r="AN25" s="19"/>
      <c r="AO25" s="16" t="str">
        <f t="shared" si="10"/>
        <v/>
      </c>
      <c r="AP25" s="19"/>
      <c r="AQ25" s="16" t="str">
        <f t="shared" si="11"/>
        <v/>
      </c>
      <c r="AR25" s="19"/>
      <c r="AS25" s="23"/>
      <c r="AT25" s="19"/>
      <c r="AU25" s="16" t="str">
        <f t="shared" si="12"/>
        <v/>
      </c>
      <c r="AV25" s="19"/>
      <c r="AW25" s="16" t="str">
        <f t="shared" si="13"/>
        <v/>
      </c>
      <c r="AX25" s="19"/>
      <c r="AY25" s="21"/>
      <c r="AZ25" s="350" t="str">
        <f t="shared" si="29"/>
        <v/>
      </c>
      <c r="BA25" s="132">
        <v>4</v>
      </c>
      <c r="BB25" s="224">
        <f t="shared" si="31"/>
        <v>2</v>
      </c>
      <c r="BC25" s="132">
        <v>24</v>
      </c>
      <c r="BD25" s="224">
        <f t="shared" si="33"/>
        <v>3</v>
      </c>
      <c r="BE25" s="26">
        <f t="shared" si="34"/>
        <v>2</v>
      </c>
      <c r="BF25" s="41" t="s">
        <v>444</v>
      </c>
      <c r="BG25" s="41" t="s">
        <v>501</v>
      </c>
    </row>
    <row r="26" spans="1:59" ht="15.75" customHeight="1" x14ac:dyDescent="0.2">
      <c r="A26" s="28" t="s">
        <v>192</v>
      </c>
      <c r="B26" s="29" t="s">
        <v>15</v>
      </c>
      <c r="C26" s="116" t="s">
        <v>193</v>
      </c>
      <c r="D26" s="71"/>
      <c r="E26" s="72" t="str">
        <f t="shared" si="18"/>
        <v/>
      </c>
      <c r="F26" s="71"/>
      <c r="G26" s="72" t="str">
        <f t="shared" si="19"/>
        <v/>
      </c>
      <c r="H26" s="71"/>
      <c r="I26" s="73"/>
      <c r="J26" s="71"/>
      <c r="K26" s="16" t="str">
        <f t="shared" ref="K26" si="35">IF(J26*15=0,"",J26*15)</f>
        <v/>
      </c>
      <c r="L26" s="19"/>
      <c r="M26" s="16" t="str">
        <f t="shared" ref="M26" si="36">IF(L26*15=0,"",L26*15)</f>
        <v/>
      </c>
      <c r="N26" s="19"/>
      <c r="O26" s="23"/>
      <c r="P26" s="19"/>
      <c r="Q26" s="16" t="str">
        <f t="shared" si="2"/>
        <v/>
      </c>
      <c r="R26" s="19"/>
      <c r="S26" s="16" t="str">
        <f t="shared" si="3"/>
        <v/>
      </c>
      <c r="T26" s="19"/>
      <c r="U26" s="23"/>
      <c r="V26" s="19"/>
      <c r="W26" s="821" t="str">
        <f t="shared" si="4"/>
        <v/>
      </c>
      <c r="X26" s="19">
        <v>1</v>
      </c>
      <c r="Y26" s="16">
        <v>14</v>
      </c>
      <c r="Z26" s="19">
        <v>3</v>
      </c>
      <c r="AA26" s="23" t="s">
        <v>353</v>
      </c>
      <c r="AB26" s="19"/>
      <c r="AC26" s="16" t="str">
        <f t="shared" si="6"/>
        <v/>
      </c>
      <c r="AD26" s="19"/>
      <c r="AE26" s="16" t="str">
        <f t="shared" si="7"/>
        <v/>
      </c>
      <c r="AF26" s="19"/>
      <c r="AG26" s="23"/>
      <c r="AH26" s="19"/>
      <c r="AI26" s="72" t="str">
        <f t="shared" si="8"/>
        <v/>
      </c>
      <c r="AJ26" s="71"/>
      <c r="AK26" s="72" t="str">
        <f t="shared" si="9"/>
        <v/>
      </c>
      <c r="AL26" s="71"/>
      <c r="AM26" s="73"/>
      <c r="AN26" s="19"/>
      <c r="AO26" s="16" t="str">
        <f t="shared" si="10"/>
        <v/>
      </c>
      <c r="AP26" s="19"/>
      <c r="AQ26" s="16" t="str">
        <f t="shared" si="11"/>
        <v/>
      </c>
      <c r="AR26" s="19"/>
      <c r="AS26" s="23"/>
      <c r="AT26" s="19"/>
      <c r="AU26" s="16" t="str">
        <f t="shared" si="12"/>
        <v/>
      </c>
      <c r="AV26" s="19"/>
      <c r="AW26" s="16" t="str">
        <f t="shared" si="13"/>
        <v/>
      </c>
      <c r="AX26" s="19"/>
      <c r="AY26" s="21"/>
      <c r="AZ26" s="24" t="str">
        <f t="shared" si="29"/>
        <v/>
      </c>
      <c r="BA26" s="16" t="str">
        <f t="shared" si="30"/>
        <v/>
      </c>
      <c r="BB26" s="25">
        <f t="shared" si="31"/>
        <v>1</v>
      </c>
      <c r="BC26" s="16">
        <f t="shared" si="32"/>
        <v>14</v>
      </c>
      <c r="BD26" s="25">
        <f t="shared" si="33"/>
        <v>3</v>
      </c>
      <c r="BE26" s="26">
        <f t="shared" si="34"/>
        <v>1</v>
      </c>
      <c r="BF26" s="41" t="s">
        <v>444</v>
      </c>
      <c r="BG26" s="41" t="s">
        <v>501</v>
      </c>
    </row>
    <row r="27" spans="1:59" ht="15.75" customHeight="1" x14ac:dyDescent="0.2">
      <c r="A27" s="28" t="s">
        <v>865</v>
      </c>
      <c r="B27" s="29" t="s">
        <v>15</v>
      </c>
      <c r="C27" s="116" t="s">
        <v>866</v>
      </c>
      <c r="D27" s="19"/>
      <c r="E27" s="16" t="str">
        <f t="shared" si="18"/>
        <v/>
      </c>
      <c r="F27" s="19"/>
      <c r="G27" s="16" t="str">
        <f t="shared" si="19"/>
        <v/>
      </c>
      <c r="H27" s="19"/>
      <c r="I27" s="23"/>
      <c r="J27" s="19"/>
      <c r="K27" s="16" t="str">
        <f t="shared" si="28"/>
        <v/>
      </c>
      <c r="L27" s="19"/>
      <c r="M27" s="16" t="str">
        <f t="shared" si="20"/>
        <v/>
      </c>
      <c r="N27" s="19"/>
      <c r="O27" s="23"/>
      <c r="P27" s="19"/>
      <c r="Q27" s="16" t="str">
        <f t="shared" si="2"/>
        <v/>
      </c>
      <c r="R27" s="19"/>
      <c r="S27" s="16" t="str">
        <f t="shared" si="3"/>
        <v/>
      </c>
      <c r="T27" s="19"/>
      <c r="U27" s="23"/>
      <c r="V27" s="19"/>
      <c r="W27" s="16" t="str">
        <f t="shared" si="4"/>
        <v/>
      </c>
      <c r="X27" s="19"/>
      <c r="Y27" s="16" t="str">
        <f t="shared" si="5"/>
        <v/>
      </c>
      <c r="Z27" s="19"/>
      <c r="AA27" s="23"/>
      <c r="AB27" s="19"/>
      <c r="AC27" s="16" t="str">
        <f t="shared" si="6"/>
        <v/>
      </c>
      <c r="AD27" s="19">
        <v>1</v>
      </c>
      <c r="AE27" s="16">
        <v>14</v>
      </c>
      <c r="AF27" s="19">
        <v>3</v>
      </c>
      <c r="AG27" s="23" t="s">
        <v>353</v>
      </c>
      <c r="AH27" s="19"/>
      <c r="AI27" s="16" t="str">
        <f t="shared" si="8"/>
        <v/>
      </c>
      <c r="AJ27" s="19"/>
      <c r="AK27" s="16" t="str">
        <f t="shared" si="9"/>
        <v/>
      </c>
      <c r="AL27" s="19"/>
      <c r="AM27" s="23"/>
      <c r="AN27" s="19"/>
      <c r="AO27" s="16" t="str">
        <f t="shared" si="10"/>
        <v/>
      </c>
      <c r="AP27" s="19"/>
      <c r="AQ27" s="16" t="str">
        <f t="shared" si="11"/>
        <v/>
      </c>
      <c r="AR27" s="19"/>
      <c r="AS27" s="23"/>
      <c r="AT27" s="19"/>
      <c r="AU27" s="16" t="str">
        <f t="shared" si="12"/>
        <v/>
      </c>
      <c r="AV27" s="19"/>
      <c r="AW27" s="16" t="str">
        <f t="shared" si="13"/>
        <v/>
      </c>
      <c r="AX27" s="19"/>
      <c r="AY27" s="21"/>
      <c r="AZ27" s="24" t="str">
        <f t="shared" si="29"/>
        <v/>
      </c>
      <c r="BA27" s="16" t="str">
        <f t="shared" si="30"/>
        <v/>
      </c>
      <c r="BB27" s="25">
        <f t="shared" si="31"/>
        <v>1</v>
      </c>
      <c r="BC27" s="16">
        <f t="shared" si="32"/>
        <v>14</v>
      </c>
      <c r="BD27" s="25">
        <f t="shared" si="33"/>
        <v>3</v>
      </c>
      <c r="BE27" s="26">
        <f t="shared" si="34"/>
        <v>1</v>
      </c>
      <c r="BF27" s="41" t="s">
        <v>444</v>
      </c>
      <c r="BG27" s="41" t="s">
        <v>501</v>
      </c>
    </row>
    <row r="28" spans="1:59" ht="15.75" customHeight="1" x14ac:dyDescent="0.2">
      <c r="A28" s="28" t="s">
        <v>881</v>
      </c>
      <c r="B28" s="469" t="s">
        <v>15</v>
      </c>
      <c r="C28" s="116" t="s">
        <v>882</v>
      </c>
      <c r="D28" s="19"/>
      <c r="E28" s="16" t="str">
        <f t="shared" si="18"/>
        <v/>
      </c>
      <c r="F28" s="19"/>
      <c r="G28" s="16" t="str">
        <f t="shared" si="19"/>
        <v/>
      </c>
      <c r="H28" s="19"/>
      <c r="I28" s="23"/>
      <c r="J28" s="19"/>
      <c r="K28" s="16" t="str">
        <f t="shared" si="28"/>
        <v/>
      </c>
      <c r="L28" s="19"/>
      <c r="M28" s="16" t="str">
        <f t="shared" si="20"/>
        <v/>
      </c>
      <c r="N28" s="19"/>
      <c r="O28" s="23"/>
      <c r="P28" s="19"/>
      <c r="Q28" s="16" t="str">
        <f t="shared" si="2"/>
        <v/>
      </c>
      <c r="R28" s="19"/>
      <c r="S28" s="16" t="str">
        <f t="shared" si="3"/>
        <v/>
      </c>
      <c r="T28" s="19"/>
      <c r="U28" s="23"/>
      <c r="V28" s="19"/>
      <c r="W28" s="16" t="str">
        <f t="shared" si="4"/>
        <v/>
      </c>
      <c r="X28" s="19"/>
      <c r="Y28" s="16" t="str">
        <f t="shared" si="5"/>
        <v/>
      </c>
      <c r="Z28" s="19"/>
      <c r="AA28" s="23"/>
      <c r="AB28" s="19"/>
      <c r="AC28" s="16" t="str">
        <f t="shared" si="6"/>
        <v/>
      </c>
      <c r="AD28" s="19"/>
      <c r="AE28" s="16" t="str">
        <f t="shared" si="7"/>
        <v/>
      </c>
      <c r="AF28" s="19"/>
      <c r="AG28" s="23"/>
      <c r="AH28" s="19"/>
      <c r="AI28" s="16" t="str">
        <f t="shared" si="8"/>
        <v/>
      </c>
      <c r="AJ28" s="19">
        <v>1</v>
      </c>
      <c r="AK28" s="16">
        <v>14</v>
      </c>
      <c r="AL28" s="19">
        <v>2</v>
      </c>
      <c r="AM28" s="23" t="s">
        <v>353</v>
      </c>
      <c r="AN28" s="19"/>
      <c r="AO28" s="16" t="str">
        <f t="shared" si="10"/>
        <v/>
      </c>
      <c r="AP28" s="19"/>
      <c r="AQ28" s="16" t="str">
        <f t="shared" si="11"/>
        <v/>
      </c>
      <c r="AR28" s="19"/>
      <c r="AS28" s="23"/>
      <c r="AT28" s="19"/>
      <c r="AU28" s="16" t="str">
        <f t="shared" si="12"/>
        <v/>
      </c>
      <c r="AV28" s="19"/>
      <c r="AW28" s="16" t="str">
        <f t="shared" si="13"/>
        <v/>
      </c>
      <c r="AX28" s="19"/>
      <c r="AY28" s="21"/>
      <c r="AZ28" s="24" t="str">
        <f t="shared" si="29"/>
        <v/>
      </c>
      <c r="BA28" s="16" t="str">
        <f t="shared" si="30"/>
        <v/>
      </c>
      <c r="BB28" s="25">
        <f t="shared" si="31"/>
        <v>1</v>
      </c>
      <c r="BC28" s="16">
        <f t="shared" si="32"/>
        <v>14</v>
      </c>
      <c r="BD28" s="25">
        <f t="shared" si="33"/>
        <v>2</v>
      </c>
      <c r="BE28" s="26">
        <f t="shared" si="34"/>
        <v>1</v>
      </c>
      <c r="BF28" s="41" t="s">
        <v>444</v>
      </c>
      <c r="BG28" s="41" t="s">
        <v>501</v>
      </c>
    </row>
    <row r="29" spans="1:59" ht="15.75" customHeight="1" x14ac:dyDescent="0.2">
      <c r="A29" s="28" t="s">
        <v>867</v>
      </c>
      <c r="B29" s="29" t="s">
        <v>15</v>
      </c>
      <c r="C29" s="116" t="s">
        <v>868</v>
      </c>
      <c r="D29" s="19"/>
      <c r="E29" s="16" t="str">
        <f t="shared" si="18"/>
        <v/>
      </c>
      <c r="F29" s="19"/>
      <c r="G29" s="16" t="str">
        <f t="shared" si="19"/>
        <v/>
      </c>
      <c r="H29" s="19"/>
      <c r="I29" s="23"/>
      <c r="J29" s="19"/>
      <c r="K29" s="16" t="str">
        <f t="shared" si="28"/>
        <v/>
      </c>
      <c r="L29" s="19"/>
      <c r="M29" s="16" t="str">
        <f t="shared" si="20"/>
        <v/>
      </c>
      <c r="N29" s="19"/>
      <c r="O29" s="23"/>
      <c r="P29" s="19"/>
      <c r="Q29" s="16" t="str">
        <f t="shared" si="2"/>
        <v/>
      </c>
      <c r="R29" s="19"/>
      <c r="S29" s="16" t="str">
        <f t="shared" si="3"/>
        <v/>
      </c>
      <c r="T29" s="19"/>
      <c r="U29" s="23"/>
      <c r="V29" s="19"/>
      <c r="W29" s="16" t="str">
        <f t="shared" si="4"/>
        <v/>
      </c>
      <c r="X29" s="19"/>
      <c r="Y29" s="16" t="str">
        <f t="shared" si="5"/>
        <v/>
      </c>
      <c r="Z29" s="19"/>
      <c r="AA29" s="23"/>
      <c r="AB29" s="19"/>
      <c r="AC29" s="16" t="str">
        <f t="shared" si="6"/>
        <v/>
      </c>
      <c r="AD29" s="19"/>
      <c r="AE29" s="16" t="str">
        <f t="shared" si="7"/>
        <v/>
      </c>
      <c r="AF29" s="19"/>
      <c r="AG29" s="23"/>
      <c r="AH29" s="19"/>
      <c r="AI29" s="16" t="str">
        <f t="shared" si="8"/>
        <v/>
      </c>
      <c r="AJ29" s="19"/>
      <c r="AK29" s="16" t="str">
        <f t="shared" si="9"/>
        <v/>
      </c>
      <c r="AL29" s="19"/>
      <c r="AM29" s="23"/>
      <c r="AN29" s="19"/>
      <c r="AO29" s="16" t="str">
        <f t="shared" si="10"/>
        <v/>
      </c>
      <c r="AP29" s="19"/>
      <c r="AQ29" s="16" t="str">
        <f t="shared" si="11"/>
        <v/>
      </c>
      <c r="AR29" s="19"/>
      <c r="AS29" s="23"/>
      <c r="AT29" s="19"/>
      <c r="AU29" s="16" t="str">
        <f t="shared" si="12"/>
        <v/>
      </c>
      <c r="AV29" s="19">
        <v>1</v>
      </c>
      <c r="AW29" s="16">
        <v>10</v>
      </c>
      <c r="AX29" s="19">
        <v>2</v>
      </c>
      <c r="AY29" s="21" t="s">
        <v>353</v>
      </c>
      <c r="AZ29" s="24" t="str">
        <f t="shared" si="29"/>
        <v/>
      </c>
      <c r="BA29" s="16" t="str">
        <f t="shared" si="30"/>
        <v/>
      </c>
      <c r="BB29" s="25">
        <f t="shared" si="31"/>
        <v>1</v>
      </c>
      <c r="BC29" s="16">
        <v>10</v>
      </c>
      <c r="BD29" s="25">
        <f t="shared" si="33"/>
        <v>2</v>
      </c>
      <c r="BE29" s="26">
        <f t="shared" si="34"/>
        <v>1</v>
      </c>
      <c r="BF29" s="41" t="s">
        <v>444</v>
      </c>
      <c r="BG29" s="41" t="s">
        <v>501</v>
      </c>
    </row>
    <row r="30" spans="1:59" ht="15.75" customHeight="1" x14ac:dyDescent="0.2">
      <c r="A30" s="102" t="s">
        <v>194</v>
      </c>
      <c r="B30" s="29" t="s">
        <v>34</v>
      </c>
      <c r="C30" s="216" t="s">
        <v>195</v>
      </c>
      <c r="D30" s="211"/>
      <c r="E30" s="212" t="str">
        <f t="shared" si="18"/>
        <v/>
      </c>
      <c r="F30" s="213"/>
      <c r="G30" s="212" t="str">
        <f t="shared" si="19"/>
        <v/>
      </c>
      <c r="H30" s="214"/>
      <c r="I30" s="215"/>
      <c r="J30" s="211">
        <v>1</v>
      </c>
      <c r="K30" s="212">
        <v>14</v>
      </c>
      <c r="L30" s="213">
        <v>1</v>
      </c>
      <c r="M30" s="212">
        <v>14</v>
      </c>
      <c r="N30" s="214">
        <v>1</v>
      </c>
      <c r="O30" s="215" t="s">
        <v>352</v>
      </c>
      <c r="P30" s="211"/>
      <c r="Q30" s="212" t="str">
        <f t="shared" si="2"/>
        <v/>
      </c>
      <c r="R30" s="213"/>
      <c r="S30" s="212" t="str">
        <f t="shared" si="3"/>
        <v/>
      </c>
      <c r="T30" s="214"/>
      <c r="U30" s="215"/>
      <c r="V30" s="211"/>
      <c r="W30" s="212" t="str">
        <f t="shared" si="4"/>
        <v/>
      </c>
      <c r="X30" s="213"/>
      <c r="Y30" s="212" t="str">
        <f t="shared" si="5"/>
        <v/>
      </c>
      <c r="Z30" s="214"/>
      <c r="AA30" s="215"/>
      <c r="AB30" s="211"/>
      <c r="AC30" s="212" t="str">
        <f t="shared" si="6"/>
        <v/>
      </c>
      <c r="AD30" s="213"/>
      <c r="AE30" s="212" t="str">
        <f t="shared" si="7"/>
        <v/>
      </c>
      <c r="AF30" s="214"/>
      <c r="AG30" s="215"/>
      <c r="AH30" s="211"/>
      <c r="AI30" s="212" t="str">
        <f t="shared" si="8"/>
        <v/>
      </c>
      <c r="AJ30" s="213"/>
      <c r="AK30" s="212" t="str">
        <f t="shared" si="9"/>
        <v/>
      </c>
      <c r="AL30" s="214"/>
      <c r="AM30" s="215"/>
      <c r="AN30" s="211"/>
      <c r="AO30" s="212" t="str">
        <f t="shared" si="10"/>
        <v/>
      </c>
      <c r="AP30" s="213"/>
      <c r="AQ30" s="212" t="str">
        <f t="shared" si="11"/>
        <v/>
      </c>
      <c r="AR30" s="214"/>
      <c r="AS30" s="215"/>
      <c r="AT30" s="211"/>
      <c r="AU30" s="212" t="str">
        <f t="shared" si="12"/>
        <v/>
      </c>
      <c r="AV30" s="213"/>
      <c r="AW30" s="212" t="str">
        <f t="shared" si="13"/>
        <v/>
      </c>
      <c r="AX30" s="214"/>
      <c r="AY30" s="215"/>
      <c r="AZ30" s="24">
        <f t="shared" si="29"/>
        <v>1</v>
      </c>
      <c r="BA30" s="16">
        <f t="shared" si="30"/>
        <v>14</v>
      </c>
      <c r="BB30" s="25">
        <f t="shared" si="31"/>
        <v>1</v>
      </c>
      <c r="BC30" s="16">
        <f t="shared" si="32"/>
        <v>14</v>
      </c>
      <c r="BD30" s="25">
        <f t="shared" si="33"/>
        <v>1</v>
      </c>
      <c r="BE30" s="26">
        <f t="shared" si="34"/>
        <v>2</v>
      </c>
      <c r="BF30" s="41" t="s">
        <v>491</v>
      </c>
      <c r="BG30" s="41" t="s">
        <v>502</v>
      </c>
    </row>
    <row r="31" spans="1:59" ht="15.75" customHeight="1" x14ac:dyDescent="0.2">
      <c r="A31" s="102" t="s">
        <v>887</v>
      </c>
      <c r="B31" s="29" t="s">
        <v>34</v>
      </c>
      <c r="C31" s="473" t="s">
        <v>700</v>
      </c>
      <c r="D31" s="211"/>
      <c r="E31" s="212"/>
      <c r="F31" s="213"/>
      <c r="G31" s="212"/>
      <c r="H31" s="214"/>
      <c r="I31" s="215"/>
      <c r="J31" s="211"/>
      <c r="K31" s="212"/>
      <c r="L31" s="213">
        <v>1</v>
      </c>
      <c r="M31" s="212">
        <v>14</v>
      </c>
      <c r="N31" s="214">
        <v>2</v>
      </c>
      <c r="O31" s="215" t="s">
        <v>353</v>
      </c>
      <c r="P31" s="211"/>
      <c r="Q31" s="212"/>
      <c r="R31" s="213"/>
      <c r="S31" s="212"/>
      <c r="T31" s="214"/>
      <c r="U31" s="215"/>
      <c r="V31" s="211"/>
      <c r="W31" s="484"/>
      <c r="X31" s="213"/>
      <c r="Y31" s="484"/>
      <c r="Z31" s="214"/>
      <c r="AA31" s="215"/>
      <c r="AB31" s="211"/>
      <c r="AC31" s="212"/>
      <c r="AD31" s="213"/>
      <c r="AE31" s="212"/>
      <c r="AF31" s="214"/>
      <c r="AG31" s="215"/>
      <c r="AH31" s="211"/>
      <c r="AI31" s="212"/>
      <c r="AJ31" s="213"/>
      <c r="AK31" s="212"/>
      <c r="AL31" s="214"/>
      <c r="AM31" s="215"/>
      <c r="AN31" s="211"/>
      <c r="AO31" s="212"/>
      <c r="AP31" s="213"/>
      <c r="AQ31" s="212"/>
      <c r="AR31" s="214"/>
      <c r="AS31" s="215"/>
      <c r="AT31" s="211"/>
      <c r="AU31" s="484"/>
      <c r="AV31" s="213"/>
      <c r="AW31" s="484"/>
      <c r="AX31" s="214"/>
      <c r="AY31" s="215"/>
      <c r="AZ31" s="24"/>
      <c r="BA31" s="16"/>
      <c r="BB31" s="25">
        <v>1</v>
      </c>
      <c r="BC31" s="16">
        <v>14</v>
      </c>
      <c r="BD31" s="25">
        <v>2</v>
      </c>
      <c r="BE31" s="26">
        <v>1</v>
      </c>
      <c r="BF31" s="41" t="s">
        <v>444</v>
      </c>
      <c r="BG31" s="41" t="s">
        <v>457</v>
      </c>
    </row>
    <row r="32" spans="1:59" ht="15.75" customHeight="1" x14ac:dyDescent="0.25">
      <c r="A32" s="676" t="s">
        <v>196</v>
      </c>
      <c r="B32" s="469" t="s">
        <v>34</v>
      </c>
      <c r="C32" s="627" t="s">
        <v>197</v>
      </c>
      <c r="D32" s="211"/>
      <c r="E32" s="212" t="str">
        <f t="shared" si="18"/>
        <v/>
      </c>
      <c r="F32" s="213"/>
      <c r="G32" s="212"/>
      <c r="H32" s="214"/>
      <c r="I32" s="215"/>
      <c r="J32" s="211"/>
      <c r="K32" s="212"/>
      <c r="L32" s="213"/>
      <c r="M32" s="212"/>
      <c r="N32" s="214"/>
      <c r="O32" s="215"/>
      <c r="P32" s="211"/>
      <c r="Q32" s="212"/>
      <c r="R32" s="213"/>
      <c r="S32" s="212"/>
      <c r="T32" s="214"/>
      <c r="U32" s="215"/>
      <c r="V32" s="211"/>
      <c r="W32" s="16" t="str">
        <f t="shared" si="4"/>
        <v/>
      </c>
      <c r="X32" s="213"/>
      <c r="Y32" s="16" t="str">
        <f t="shared" si="5"/>
        <v/>
      </c>
      <c r="Z32" s="214"/>
      <c r="AA32" s="215"/>
      <c r="AB32" s="211"/>
      <c r="AC32" s="212" t="str">
        <f t="shared" si="6"/>
        <v/>
      </c>
      <c r="AD32" s="213"/>
      <c r="AE32" s="212"/>
      <c r="AF32" s="214"/>
      <c r="AG32" s="215"/>
      <c r="AH32" s="222">
        <v>2</v>
      </c>
      <c r="AI32" s="223">
        <v>28</v>
      </c>
      <c r="AJ32" s="386"/>
      <c r="AK32" s="223" t="str">
        <f t="shared" ref="AK32" si="37">IF(AJ32*15=0,"",AJ32*15)</f>
        <v/>
      </c>
      <c r="AL32" s="387">
        <v>1</v>
      </c>
      <c r="AM32" s="388" t="s">
        <v>87</v>
      </c>
      <c r="AN32" s="211"/>
      <c r="AO32" s="212"/>
      <c r="AP32" s="213"/>
      <c r="AQ32" s="212"/>
      <c r="AR32" s="214"/>
      <c r="AS32" s="215"/>
      <c r="AT32" s="211"/>
      <c r="AU32" s="16" t="str">
        <f t="shared" si="12"/>
        <v/>
      </c>
      <c r="AV32" s="213"/>
      <c r="AW32" s="16" t="str">
        <f t="shared" si="13"/>
        <v/>
      </c>
      <c r="AX32" s="214"/>
      <c r="AY32" s="215"/>
      <c r="AZ32" s="24">
        <f t="shared" si="29"/>
        <v>2</v>
      </c>
      <c r="BA32" s="16">
        <f t="shared" si="30"/>
        <v>28</v>
      </c>
      <c r="BB32" s="25" t="str">
        <f t="shared" si="31"/>
        <v/>
      </c>
      <c r="BC32" s="16" t="str">
        <f t="shared" si="32"/>
        <v/>
      </c>
      <c r="BD32" s="25">
        <f t="shared" si="33"/>
        <v>1</v>
      </c>
      <c r="BE32" s="26">
        <f t="shared" si="34"/>
        <v>2</v>
      </c>
      <c r="BF32" s="41" t="s">
        <v>488</v>
      </c>
      <c r="BG32" s="41" t="s">
        <v>570</v>
      </c>
    </row>
    <row r="33" spans="1:59" s="1" customFormat="1" ht="15.75" customHeight="1" x14ac:dyDescent="0.2">
      <c r="A33" s="102" t="s">
        <v>257</v>
      </c>
      <c r="B33" s="469" t="s">
        <v>34</v>
      </c>
      <c r="C33" s="473" t="s">
        <v>258</v>
      </c>
      <c r="D33" s="227"/>
      <c r="E33" s="228"/>
      <c r="F33" s="229"/>
      <c r="G33" s="228"/>
      <c r="H33" s="230"/>
      <c r="I33" s="231"/>
      <c r="J33" s="227">
        <v>1</v>
      </c>
      <c r="K33" s="228">
        <v>14</v>
      </c>
      <c r="L33" s="229">
        <v>2</v>
      </c>
      <c r="M33" s="228">
        <v>28</v>
      </c>
      <c r="N33" s="230">
        <v>3</v>
      </c>
      <c r="O33" s="231" t="s">
        <v>97</v>
      </c>
      <c r="P33" s="227"/>
      <c r="Q33" s="228"/>
      <c r="R33" s="229"/>
      <c r="S33" s="228"/>
      <c r="T33" s="230"/>
      <c r="U33" s="231"/>
      <c r="V33" s="227"/>
      <c r="W33" s="366"/>
      <c r="X33" s="229"/>
      <c r="Y33" s="366"/>
      <c r="Z33" s="230"/>
      <c r="AA33" s="231"/>
      <c r="AB33" s="227"/>
      <c r="AC33" s="228"/>
      <c r="AD33" s="229"/>
      <c r="AE33" s="228"/>
      <c r="AF33" s="230"/>
      <c r="AG33" s="231"/>
      <c r="AH33" s="227"/>
      <c r="AI33" s="228"/>
      <c r="AJ33" s="229"/>
      <c r="AK33" s="228"/>
      <c r="AL33" s="230"/>
      <c r="AM33" s="231"/>
      <c r="AN33" s="227"/>
      <c r="AO33" s="228"/>
      <c r="AP33" s="229"/>
      <c r="AQ33" s="228"/>
      <c r="AR33" s="230"/>
      <c r="AS33" s="231"/>
      <c r="AT33" s="227"/>
      <c r="AU33" s="366"/>
      <c r="AV33" s="229"/>
      <c r="AW33" s="366"/>
      <c r="AX33" s="230"/>
      <c r="AY33" s="231"/>
      <c r="AZ33" s="24">
        <f t="shared" si="29"/>
        <v>1</v>
      </c>
      <c r="BA33" s="16">
        <f t="shared" si="30"/>
        <v>14</v>
      </c>
      <c r="BB33" s="25">
        <f t="shared" si="31"/>
        <v>2</v>
      </c>
      <c r="BC33" s="16">
        <f t="shared" si="32"/>
        <v>28</v>
      </c>
      <c r="BD33" s="25">
        <f t="shared" si="33"/>
        <v>3</v>
      </c>
      <c r="BE33" s="26">
        <f t="shared" si="34"/>
        <v>3</v>
      </c>
      <c r="BF33" s="41" t="s">
        <v>491</v>
      </c>
      <c r="BG33" s="41" t="s">
        <v>511</v>
      </c>
    </row>
    <row r="34" spans="1:59" s="27" customFormat="1" ht="15.75" customHeight="1" x14ac:dyDescent="0.2">
      <c r="A34" s="28" t="s">
        <v>259</v>
      </c>
      <c r="B34" s="469" t="s">
        <v>34</v>
      </c>
      <c r="C34" s="217" t="s">
        <v>260</v>
      </c>
      <c r="D34" s="227"/>
      <c r="E34" s="228" t="str">
        <f t="shared" ref="E34:E50" si="38">IF(D34*15=0,"",D34*15)</f>
        <v/>
      </c>
      <c r="F34" s="229"/>
      <c r="G34" s="228" t="str">
        <f t="shared" ref="G34:G50" si="39">IF(F34*15=0,"",F34*15)</f>
        <v/>
      </c>
      <c r="H34" s="230"/>
      <c r="I34" s="231"/>
      <c r="J34" s="227"/>
      <c r="K34" s="228" t="str">
        <f t="shared" ref="K34:K50" si="40">IF(J34*15=0,"",J34*15)</f>
        <v/>
      </c>
      <c r="L34" s="229"/>
      <c r="M34" s="228" t="str">
        <f t="shared" ref="M34:M50" si="41">IF(L34*15=0,"",L34*15)</f>
        <v/>
      </c>
      <c r="N34" s="230"/>
      <c r="O34" s="231"/>
      <c r="P34" s="227">
        <v>2</v>
      </c>
      <c r="Q34" s="228">
        <v>28</v>
      </c>
      <c r="R34" s="229">
        <v>2</v>
      </c>
      <c r="S34" s="228">
        <v>28</v>
      </c>
      <c r="T34" s="230">
        <v>4</v>
      </c>
      <c r="U34" s="231" t="s">
        <v>97</v>
      </c>
      <c r="V34" s="227"/>
      <c r="W34" s="228" t="str">
        <f t="shared" ref="W34:W50" si="42">IF(V34*15=0,"",V34*15)</f>
        <v/>
      </c>
      <c r="X34" s="229"/>
      <c r="Y34" s="228" t="str">
        <f t="shared" ref="Y34:Y50" si="43">IF(X34*15=0,"",X34*15)</f>
        <v/>
      </c>
      <c r="Z34" s="230"/>
      <c r="AA34" s="231"/>
      <c r="AB34" s="227"/>
      <c r="AC34" s="228" t="str">
        <f t="shared" ref="AC34:AC50" si="44">IF(AB34*15=0,"",AB34*15)</f>
        <v/>
      </c>
      <c r="AD34" s="229"/>
      <c r="AE34" s="228" t="str">
        <f t="shared" ref="AE34:AE50" si="45">IF(AD34*15=0,"",AD34*15)</f>
        <v/>
      </c>
      <c r="AF34" s="230"/>
      <c r="AG34" s="231"/>
      <c r="AH34" s="227"/>
      <c r="AI34" s="228" t="str">
        <f t="shared" ref="AI34:AI50" si="46">IF(AH34*15=0,"",AH34*15)</f>
        <v/>
      </c>
      <c r="AJ34" s="229"/>
      <c r="AK34" s="228" t="str">
        <f t="shared" ref="AK34:AK50" si="47">IF(AJ34*15=0,"",AJ34*15)</f>
        <v/>
      </c>
      <c r="AL34" s="230"/>
      <c r="AM34" s="231"/>
      <c r="AN34" s="227"/>
      <c r="AO34" s="228" t="str">
        <f t="shared" ref="AO34:AO50" si="48">IF(AN34*15=0,"",AN34*15)</f>
        <v/>
      </c>
      <c r="AP34" s="229"/>
      <c r="AQ34" s="228" t="str">
        <f t="shared" ref="AQ34:AQ50" si="49">IF(AP34*15=0,"",AP34*15)</f>
        <v/>
      </c>
      <c r="AR34" s="230"/>
      <c r="AS34" s="231"/>
      <c r="AT34" s="227"/>
      <c r="AU34" s="228" t="str">
        <f t="shared" ref="AU34:AU50" si="50">IF(AT34*15=0,"",AT34*15)</f>
        <v/>
      </c>
      <c r="AV34" s="229"/>
      <c r="AW34" s="228" t="str">
        <f t="shared" ref="AW34:AW48" si="51">IF(AV34*15=0,"",AV34*15)</f>
        <v/>
      </c>
      <c r="AX34" s="230"/>
      <c r="AY34" s="231"/>
      <c r="AZ34" s="24">
        <f t="shared" si="29"/>
        <v>2</v>
      </c>
      <c r="BA34" s="16">
        <f t="shared" si="30"/>
        <v>28</v>
      </c>
      <c r="BB34" s="25">
        <f t="shared" si="31"/>
        <v>2</v>
      </c>
      <c r="BC34" s="16">
        <f t="shared" si="32"/>
        <v>28</v>
      </c>
      <c r="BD34" s="25">
        <f t="shared" si="33"/>
        <v>4</v>
      </c>
      <c r="BE34" s="26">
        <f t="shared" si="34"/>
        <v>4</v>
      </c>
      <c r="BF34" s="41" t="s">
        <v>491</v>
      </c>
      <c r="BG34" s="41" t="s">
        <v>492</v>
      </c>
    </row>
    <row r="35" spans="1:59" s="27" customFormat="1" ht="15.75" customHeight="1" x14ac:dyDescent="0.2">
      <c r="A35" s="28" t="s">
        <v>261</v>
      </c>
      <c r="B35" s="469" t="s">
        <v>34</v>
      </c>
      <c r="C35" s="217" t="s">
        <v>262</v>
      </c>
      <c r="D35" s="227"/>
      <c r="E35" s="228" t="str">
        <f t="shared" si="38"/>
        <v/>
      </c>
      <c r="F35" s="229"/>
      <c r="G35" s="228" t="str">
        <f t="shared" si="39"/>
        <v/>
      </c>
      <c r="H35" s="230"/>
      <c r="I35" s="231"/>
      <c r="J35" s="227"/>
      <c r="K35" s="228" t="str">
        <f t="shared" si="40"/>
        <v/>
      </c>
      <c r="L35" s="229"/>
      <c r="M35" s="228" t="str">
        <f t="shared" si="41"/>
        <v/>
      </c>
      <c r="N35" s="230"/>
      <c r="O35" s="231"/>
      <c r="P35" s="227"/>
      <c r="Q35" s="228" t="str">
        <f t="shared" ref="Q35:Q50" si="52">IF(P35*15=0,"",P35*15)</f>
        <v/>
      </c>
      <c r="R35" s="229"/>
      <c r="S35" s="228" t="str">
        <f t="shared" ref="S35:S50" si="53">IF(R35*15=0,"",R35*15)</f>
        <v/>
      </c>
      <c r="T35" s="230"/>
      <c r="U35" s="231"/>
      <c r="V35" s="227">
        <v>1</v>
      </c>
      <c r="W35" s="228">
        <v>14</v>
      </c>
      <c r="X35" s="229">
        <v>2</v>
      </c>
      <c r="Y35" s="228">
        <v>28</v>
      </c>
      <c r="Z35" s="230">
        <v>2</v>
      </c>
      <c r="AA35" s="231" t="s">
        <v>354</v>
      </c>
      <c r="AB35" s="227"/>
      <c r="AC35" s="228" t="str">
        <f t="shared" si="44"/>
        <v/>
      </c>
      <c r="AD35" s="229"/>
      <c r="AE35" s="228" t="str">
        <f t="shared" si="45"/>
        <v/>
      </c>
      <c r="AF35" s="230"/>
      <c r="AG35" s="231"/>
      <c r="AH35" s="227"/>
      <c r="AI35" s="228" t="str">
        <f t="shared" si="46"/>
        <v/>
      </c>
      <c r="AJ35" s="229"/>
      <c r="AK35" s="228" t="str">
        <f t="shared" si="47"/>
        <v/>
      </c>
      <c r="AL35" s="230"/>
      <c r="AM35" s="231"/>
      <c r="AN35" s="227"/>
      <c r="AO35" s="228" t="str">
        <f t="shared" si="48"/>
        <v/>
      </c>
      <c r="AP35" s="229"/>
      <c r="AQ35" s="228" t="str">
        <f t="shared" si="49"/>
        <v/>
      </c>
      <c r="AR35" s="230"/>
      <c r="AS35" s="231"/>
      <c r="AT35" s="227"/>
      <c r="AU35" s="228" t="str">
        <f t="shared" si="50"/>
        <v/>
      </c>
      <c r="AV35" s="229"/>
      <c r="AW35" s="228" t="str">
        <f t="shared" si="51"/>
        <v/>
      </c>
      <c r="AX35" s="230"/>
      <c r="AY35" s="231"/>
      <c r="AZ35" s="24">
        <f t="shared" si="29"/>
        <v>1</v>
      </c>
      <c r="BA35" s="16">
        <f t="shared" si="30"/>
        <v>14</v>
      </c>
      <c r="BB35" s="25">
        <f t="shared" si="31"/>
        <v>2</v>
      </c>
      <c r="BC35" s="16">
        <f t="shared" si="32"/>
        <v>28</v>
      </c>
      <c r="BD35" s="25">
        <f t="shared" si="33"/>
        <v>2</v>
      </c>
      <c r="BE35" s="26">
        <f t="shared" si="34"/>
        <v>3</v>
      </c>
      <c r="BF35" s="41" t="s">
        <v>491</v>
      </c>
      <c r="BG35" s="41" t="s">
        <v>492</v>
      </c>
    </row>
    <row r="36" spans="1:59" s="27" customFormat="1" ht="15.75" customHeight="1" x14ac:dyDescent="0.2">
      <c r="A36" s="28" t="s">
        <v>586</v>
      </c>
      <c r="B36" s="469" t="s">
        <v>34</v>
      </c>
      <c r="C36" s="217" t="s">
        <v>401</v>
      </c>
      <c r="D36" s="227"/>
      <c r="E36" s="228"/>
      <c r="F36" s="229"/>
      <c r="G36" s="228"/>
      <c r="H36" s="230"/>
      <c r="I36" s="231"/>
      <c r="J36" s="227"/>
      <c r="K36" s="228"/>
      <c r="L36" s="229"/>
      <c r="M36" s="228"/>
      <c r="N36" s="230"/>
      <c r="O36" s="231"/>
      <c r="P36" s="227"/>
      <c r="Q36" s="228"/>
      <c r="R36" s="229"/>
      <c r="S36" s="228"/>
      <c r="T36" s="230"/>
      <c r="U36" s="231"/>
      <c r="V36" s="227"/>
      <c r="W36" s="228"/>
      <c r="X36" s="229">
        <v>2</v>
      </c>
      <c r="Y36" s="228">
        <v>28</v>
      </c>
      <c r="Z36" s="230">
        <v>2</v>
      </c>
      <c r="AA36" s="231" t="s">
        <v>353</v>
      </c>
      <c r="AB36" s="227"/>
      <c r="AC36" s="228"/>
      <c r="AD36" s="229"/>
      <c r="AE36" s="228"/>
      <c r="AF36" s="230"/>
      <c r="AG36" s="231"/>
      <c r="AH36" s="227"/>
      <c r="AI36" s="228"/>
      <c r="AJ36" s="229"/>
      <c r="AK36" s="228"/>
      <c r="AL36" s="230"/>
      <c r="AM36" s="231"/>
      <c r="AN36" s="227"/>
      <c r="AO36" s="228"/>
      <c r="AP36" s="229"/>
      <c r="AQ36" s="228"/>
      <c r="AR36" s="230"/>
      <c r="AS36" s="231"/>
      <c r="AT36" s="227"/>
      <c r="AU36" s="228"/>
      <c r="AV36" s="229"/>
      <c r="AW36" s="228"/>
      <c r="AX36" s="230"/>
      <c r="AY36" s="231"/>
      <c r="AZ36" s="24" t="str">
        <f t="shared" ref="AZ36:AZ43" si="54">IF(D36+J36+P36+V36+AB36+AH36+AN36+AT36=0,"",D36+J36+P36+V36+AB36+AH36+AN36+AT36)</f>
        <v/>
      </c>
      <c r="BA36" s="16" t="str">
        <f t="shared" ref="BA36:BA42" si="55">IF((D36+J36+P36+V36+AB36+AH36+AN36+AT36)*14=0,"",(D36+J36+P36+V36+AB36+AH36+AN36+AT36)*14)</f>
        <v/>
      </c>
      <c r="BB36" s="25">
        <f t="shared" ref="BB36:BB43" si="56">IF(F36+L36+R36+X36+AD36+AJ36+AP36+AV36=0,"",F36+L36+R36+X36+AD36+AJ36+AP36+AV36)</f>
        <v>2</v>
      </c>
      <c r="BC36" s="16">
        <f t="shared" ref="BC36:BC42" si="57">IF((L36+F36+R36+X36+AD36+AJ36+AP36+AV36)*14=0,"",(L36+F36+R36+X36+AD36+AJ36+AP36+AV36)*14)</f>
        <v>28</v>
      </c>
      <c r="BD36" s="25">
        <f t="shared" ref="BD36:BD43" si="58">IF(N36+H36+T36+Z36+AF36+AL36+AR36+AX36=0,"",N36+H36+T36+Z36+AF36+AL36+AR36+AX36)</f>
        <v>2</v>
      </c>
      <c r="BE36" s="26">
        <f t="shared" ref="BE36:BE43" si="59">IF(D36+F36+L36+J36+P36+R36+V36+X36+AB36+AD36+AH36+AJ36+AN36+AP36+AT36+AV36=0,"",D36+F36+L36+J36+P36+R36+V36+X36+AB36+AD36+AH36+AJ36+AN36+AP36+AT36+AV36)</f>
        <v>2</v>
      </c>
      <c r="BF36" s="41" t="s">
        <v>491</v>
      </c>
      <c r="BG36" s="41" t="s">
        <v>587</v>
      </c>
    </row>
    <row r="37" spans="1:59" s="1" customFormat="1" ht="16.5" customHeight="1" x14ac:dyDescent="0.2">
      <c r="A37" s="28" t="s">
        <v>588</v>
      </c>
      <c r="B37" s="469" t="s">
        <v>34</v>
      </c>
      <c r="C37" s="217" t="s">
        <v>402</v>
      </c>
      <c r="D37" s="227"/>
      <c r="E37" s="228"/>
      <c r="F37" s="229"/>
      <c r="G37" s="228"/>
      <c r="H37" s="230"/>
      <c r="I37" s="231"/>
      <c r="J37" s="227"/>
      <c r="K37" s="228"/>
      <c r="L37" s="229"/>
      <c r="M37" s="228"/>
      <c r="N37" s="230"/>
      <c r="O37" s="231"/>
      <c r="P37" s="227"/>
      <c r="Q37" s="228"/>
      <c r="R37" s="229">
        <v>3</v>
      </c>
      <c r="S37" s="228">
        <v>42</v>
      </c>
      <c r="T37" s="230">
        <v>2</v>
      </c>
      <c r="U37" s="231" t="s">
        <v>352</v>
      </c>
      <c r="V37" s="227"/>
      <c r="W37" s="228"/>
      <c r="X37" s="229"/>
      <c r="Y37" s="228"/>
      <c r="Z37" s="230"/>
      <c r="AA37" s="231"/>
      <c r="AB37" s="227"/>
      <c r="AC37" s="228"/>
      <c r="AD37" s="229"/>
      <c r="AE37" s="228"/>
      <c r="AF37" s="230"/>
      <c r="AG37" s="231"/>
      <c r="AH37" s="227"/>
      <c r="AI37" s="228"/>
      <c r="AJ37" s="229"/>
      <c r="AK37" s="228"/>
      <c r="AL37" s="230"/>
      <c r="AM37" s="231"/>
      <c r="AN37" s="227"/>
      <c r="AO37" s="228"/>
      <c r="AP37" s="229"/>
      <c r="AQ37" s="228"/>
      <c r="AR37" s="230"/>
      <c r="AS37" s="231"/>
      <c r="AT37" s="227"/>
      <c r="AU37" s="228"/>
      <c r="AV37" s="229"/>
      <c r="AW37" s="228"/>
      <c r="AX37" s="230"/>
      <c r="AY37" s="231"/>
      <c r="AZ37" s="24" t="str">
        <f t="shared" si="54"/>
        <v/>
      </c>
      <c r="BA37" s="16" t="str">
        <f t="shared" si="55"/>
        <v/>
      </c>
      <c r="BB37" s="25">
        <f t="shared" si="56"/>
        <v>3</v>
      </c>
      <c r="BC37" s="16">
        <f t="shared" si="57"/>
        <v>42</v>
      </c>
      <c r="BD37" s="25">
        <f t="shared" si="58"/>
        <v>2</v>
      </c>
      <c r="BE37" s="26">
        <f t="shared" si="59"/>
        <v>3</v>
      </c>
      <c r="BF37" s="41" t="s">
        <v>491</v>
      </c>
      <c r="BG37" s="41" t="s">
        <v>511</v>
      </c>
    </row>
    <row r="38" spans="1:59" s="27" customFormat="1" ht="15.75" customHeight="1" x14ac:dyDescent="0.25">
      <c r="A38" s="676" t="s">
        <v>263</v>
      </c>
      <c r="B38" s="469" t="s">
        <v>34</v>
      </c>
      <c r="C38" s="476" t="s">
        <v>264</v>
      </c>
      <c r="D38" s="227"/>
      <c r="E38" s="228" t="str">
        <f t="shared" si="38"/>
        <v/>
      </c>
      <c r="F38" s="229"/>
      <c r="G38" s="228" t="str">
        <f t="shared" si="39"/>
        <v/>
      </c>
      <c r="H38" s="230"/>
      <c r="I38" s="231"/>
      <c r="J38" s="227"/>
      <c r="K38" s="228" t="str">
        <f t="shared" si="40"/>
        <v/>
      </c>
      <c r="L38" s="229"/>
      <c r="M38" s="228" t="str">
        <f t="shared" si="41"/>
        <v/>
      </c>
      <c r="N38" s="230"/>
      <c r="O38" s="231"/>
      <c r="P38" s="227"/>
      <c r="Q38" s="228" t="str">
        <f t="shared" si="52"/>
        <v/>
      </c>
      <c r="R38" s="229"/>
      <c r="S38" s="228" t="str">
        <f t="shared" si="53"/>
        <v/>
      </c>
      <c r="T38" s="230"/>
      <c r="U38" s="231"/>
      <c r="V38" s="227"/>
      <c r="W38" s="228" t="str">
        <f t="shared" si="42"/>
        <v/>
      </c>
      <c r="X38" s="229"/>
      <c r="Y38" s="228" t="str">
        <f t="shared" si="43"/>
        <v/>
      </c>
      <c r="Z38" s="230"/>
      <c r="AA38" s="231"/>
      <c r="AB38" s="227"/>
      <c r="AC38" s="228" t="str">
        <f t="shared" si="44"/>
        <v/>
      </c>
      <c r="AD38" s="229"/>
      <c r="AE38" s="228" t="str">
        <f t="shared" si="45"/>
        <v/>
      </c>
      <c r="AF38" s="230"/>
      <c r="AG38" s="231"/>
      <c r="AH38" s="227">
        <v>2</v>
      </c>
      <c r="AI38" s="228">
        <v>28</v>
      </c>
      <c r="AJ38" s="229">
        <v>2</v>
      </c>
      <c r="AK38" s="228">
        <v>28</v>
      </c>
      <c r="AL38" s="360">
        <v>4</v>
      </c>
      <c r="AM38" s="231" t="s">
        <v>97</v>
      </c>
      <c r="AN38" s="227"/>
      <c r="AO38" s="228" t="str">
        <f t="shared" si="48"/>
        <v/>
      </c>
      <c r="AP38" s="229"/>
      <c r="AQ38" s="228" t="str">
        <f t="shared" si="49"/>
        <v/>
      </c>
      <c r="AR38" s="230"/>
      <c r="AS38" s="231"/>
      <c r="AT38" s="227"/>
      <c r="AU38" s="228" t="str">
        <f t="shared" si="50"/>
        <v/>
      </c>
      <c r="AV38" s="229"/>
      <c r="AW38" s="228" t="str">
        <f t="shared" si="51"/>
        <v/>
      </c>
      <c r="AX38" s="230"/>
      <c r="AY38" s="231"/>
      <c r="AZ38" s="24">
        <f t="shared" si="54"/>
        <v>2</v>
      </c>
      <c r="BA38" s="16">
        <f t="shared" si="55"/>
        <v>28</v>
      </c>
      <c r="BB38" s="25">
        <f t="shared" si="56"/>
        <v>2</v>
      </c>
      <c r="BC38" s="16">
        <f t="shared" si="57"/>
        <v>28</v>
      </c>
      <c r="BD38" s="25">
        <f t="shared" si="58"/>
        <v>4</v>
      </c>
      <c r="BE38" s="26">
        <f t="shared" si="59"/>
        <v>4</v>
      </c>
      <c r="BF38" s="41" t="s">
        <v>491</v>
      </c>
      <c r="BG38" s="41" t="s">
        <v>511</v>
      </c>
    </row>
    <row r="39" spans="1:59" s="1" customFormat="1" ht="15.75" customHeight="1" x14ac:dyDescent="0.2">
      <c r="A39" s="28" t="s">
        <v>627</v>
      </c>
      <c r="B39" s="469" t="s">
        <v>34</v>
      </c>
      <c r="C39" s="217" t="s">
        <v>449</v>
      </c>
      <c r="D39" s="227"/>
      <c r="E39" s="228" t="str">
        <f t="shared" si="38"/>
        <v/>
      </c>
      <c r="F39" s="229"/>
      <c r="G39" s="228" t="str">
        <f t="shared" si="39"/>
        <v/>
      </c>
      <c r="H39" s="230"/>
      <c r="I39" s="231"/>
      <c r="J39" s="227"/>
      <c r="K39" s="228" t="str">
        <f t="shared" si="40"/>
        <v/>
      </c>
      <c r="L39" s="229"/>
      <c r="M39" s="228" t="str">
        <f t="shared" si="41"/>
        <v/>
      </c>
      <c r="N39" s="230"/>
      <c r="O39" s="231"/>
      <c r="P39" s="227"/>
      <c r="Q39" s="228" t="str">
        <f t="shared" si="52"/>
        <v/>
      </c>
      <c r="R39" s="229"/>
      <c r="S39" s="228" t="str">
        <f t="shared" si="53"/>
        <v/>
      </c>
      <c r="T39" s="230"/>
      <c r="U39" s="231"/>
      <c r="V39" s="227"/>
      <c r="W39" s="228" t="str">
        <f t="shared" si="42"/>
        <v/>
      </c>
      <c r="X39" s="229"/>
      <c r="Y39" s="228" t="str">
        <f t="shared" si="43"/>
        <v/>
      </c>
      <c r="Z39" s="230"/>
      <c r="AA39" s="231"/>
      <c r="AB39" s="227">
        <v>2</v>
      </c>
      <c r="AC39" s="228">
        <v>28</v>
      </c>
      <c r="AD39" s="229">
        <v>2</v>
      </c>
      <c r="AE39" s="228">
        <v>28</v>
      </c>
      <c r="AF39" s="230">
        <v>4</v>
      </c>
      <c r="AG39" s="231" t="s">
        <v>97</v>
      </c>
      <c r="AH39" s="227"/>
      <c r="AI39" s="228" t="str">
        <f t="shared" si="46"/>
        <v/>
      </c>
      <c r="AJ39" s="229"/>
      <c r="AK39" s="228" t="str">
        <f t="shared" si="47"/>
        <v/>
      </c>
      <c r="AL39" s="230"/>
      <c r="AM39" s="231"/>
      <c r="AN39" s="227"/>
      <c r="AO39" s="228" t="str">
        <f t="shared" si="48"/>
        <v/>
      </c>
      <c r="AP39" s="229"/>
      <c r="AQ39" s="228" t="str">
        <f t="shared" si="49"/>
        <v/>
      </c>
      <c r="AR39" s="230"/>
      <c r="AS39" s="231"/>
      <c r="AT39" s="227"/>
      <c r="AU39" s="228" t="str">
        <f t="shared" si="50"/>
        <v/>
      </c>
      <c r="AV39" s="229"/>
      <c r="AW39" s="228" t="str">
        <f t="shared" si="51"/>
        <v/>
      </c>
      <c r="AX39" s="230"/>
      <c r="AY39" s="231"/>
      <c r="AZ39" s="24">
        <f t="shared" si="54"/>
        <v>2</v>
      </c>
      <c r="BA39" s="16">
        <f t="shared" si="55"/>
        <v>28</v>
      </c>
      <c r="BB39" s="25">
        <f t="shared" si="56"/>
        <v>2</v>
      </c>
      <c r="BC39" s="16">
        <f t="shared" si="57"/>
        <v>28</v>
      </c>
      <c r="BD39" s="25">
        <f t="shared" si="58"/>
        <v>4</v>
      </c>
      <c r="BE39" s="26">
        <f t="shared" si="59"/>
        <v>4</v>
      </c>
      <c r="BF39" s="41" t="s">
        <v>491</v>
      </c>
      <c r="BG39" s="41" t="s">
        <v>589</v>
      </c>
    </row>
    <row r="40" spans="1:59" s="1" customFormat="1" ht="15.75" customHeight="1" x14ac:dyDescent="0.2">
      <c r="A40" s="28" t="s">
        <v>265</v>
      </c>
      <c r="B40" s="469" t="s">
        <v>34</v>
      </c>
      <c r="C40" s="217" t="s">
        <v>266</v>
      </c>
      <c r="D40" s="227"/>
      <c r="E40" s="228" t="str">
        <f t="shared" si="38"/>
        <v/>
      </c>
      <c r="F40" s="229"/>
      <c r="G40" s="228" t="str">
        <f t="shared" si="39"/>
        <v/>
      </c>
      <c r="H40" s="230"/>
      <c r="I40" s="231"/>
      <c r="J40" s="227"/>
      <c r="K40" s="228" t="str">
        <f t="shared" si="40"/>
        <v/>
      </c>
      <c r="L40" s="229"/>
      <c r="M40" s="228" t="str">
        <f t="shared" si="41"/>
        <v/>
      </c>
      <c r="N40" s="230"/>
      <c r="O40" s="231"/>
      <c r="P40" s="227"/>
      <c r="Q40" s="228" t="str">
        <f t="shared" si="52"/>
        <v/>
      </c>
      <c r="R40" s="229"/>
      <c r="S40" s="228" t="str">
        <f t="shared" si="53"/>
        <v/>
      </c>
      <c r="T40" s="230"/>
      <c r="U40" s="231"/>
      <c r="V40" s="227"/>
      <c r="W40" s="228" t="str">
        <f t="shared" si="42"/>
        <v/>
      </c>
      <c r="X40" s="229"/>
      <c r="Y40" s="228" t="str">
        <f t="shared" si="43"/>
        <v/>
      </c>
      <c r="Z40" s="230"/>
      <c r="AA40" s="231"/>
      <c r="AB40" s="227"/>
      <c r="AC40" s="228" t="str">
        <f t="shared" si="44"/>
        <v/>
      </c>
      <c r="AD40" s="229"/>
      <c r="AE40" s="228" t="str">
        <f t="shared" si="45"/>
        <v/>
      </c>
      <c r="AF40" s="230"/>
      <c r="AG40" s="231"/>
      <c r="AH40" s="227"/>
      <c r="AI40" s="228" t="str">
        <f t="shared" si="46"/>
        <v/>
      </c>
      <c r="AJ40" s="229"/>
      <c r="AK40" s="228" t="str">
        <f t="shared" si="47"/>
        <v/>
      </c>
      <c r="AL40" s="230"/>
      <c r="AM40" s="231"/>
      <c r="AN40" s="227">
        <v>1</v>
      </c>
      <c r="AO40" s="228">
        <v>14</v>
      </c>
      <c r="AP40" s="229">
        <v>1</v>
      </c>
      <c r="AQ40" s="228">
        <v>14</v>
      </c>
      <c r="AR40" s="230">
        <v>2</v>
      </c>
      <c r="AS40" s="231" t="s">
        <v>97</v>
      </c>
      <c r="AT40" s="227"/>
      <c r="AU40" s="228" t="str">
        <f t="shared" si="50"/>
        <v/>
      </c>
      <c r="AV40" s="229"/>
      <c r="AW40" s="228" t="str">
        <f t="shared" si="51"/>
        <v/>
      </c>
      <c r="AX40" s="230"/>
      <c r="AY40" s="231"/>
      <c r="AZ40" s="24">
        <f t="shared" si="54"/>
        <v>1</v>
      </c>
      <c r="BA40" s="16">
        <f t="shared" si="55"/>
        <v>14</v>
      </c>
      <c r="BB40" s="25">
        <f t="shared" si="56"/>
        <v>1</v>
      </c>
      <c r="BC40" s="16">
        <f t="shared" si="57"/>
        <v>14</v>
      </c>
      <c r="BD40" s="25">
        <f t="shared" si="58"/>
        <v>2</v>
      </c>
      <c r="BE40" s="26">
        <f t="shared" si="59"/>
        <v>2</v>
      </c>
      <c r="BF40" s="41" t="s">
        <v>491</v>
      </c>
      <c r="BG40" s="41" t="s">
        <v>492</v>
      </c>
    </row>
    <row r="41" spans="1:59" s="1" customFormat="1" ht="15.75" customHeight="1" x14ac:dyDescent="0.2">
      <c r="A41" s="28" t="s">
        <v>267</v>
      </c>
      <c r="B41" s="469" t="s">
        <v>34</v>
      </c>
      <c r="C41" s="217" t="s">
        <v>268</v>
      </c>
      <c r="D41" s="227"/>
      <c r="E41" s="228" t="str">
        <f t="shared" si="38"/>
        <v/>
      </c>
      <c r="F41" s="229"/>
      <c r="G41" s="228" t="str">
        <f t="shared" si="39"/>
        <v/>
      </c>
      <c r="H41" s="230"/>
      <c r="I41" s="231"/>
      <c r="J41" s="227"/>
      <c r="K41" s="228" t="str">
        <f t="shared" si="40"/>
        <v/>
      </c>
      <c r="L41" s="229"/>
      <c r="M41" s="228" t="str">
        <f t="shared" si="41"/>
        <v/>
      </c>
      <c r="N41" s="230"/>
      <c r="O41" s="231"/>
      <c r="P41" s="227"/>
      <c r="Q41" s="228" t="str">
        <f t="shared" si="52"/>
        <v/>
      </c>
      <c r="R41" s="229"/>
      <c r="S41" s="228" t="str">
        <f t="shared" si="53"/>
        <v/>
      </c>
      <c r="T41" s="230"/>
      <c r="U41" s="231"/>
      <c r="V41" s="227"/>
      <c r="W41" s="228" t="str">
        <f t="shared" si="42"/>
        <v/>
      </c>
      <c r="X41" s="229"/>
      <c r="Y41" s="228" t="str">
        <f t="shared" si="43"/>
        <v/>
      </c>
      <c r="Z41" s="230"/>
      <c r="AA41" s="231"/>
      <c r="AB41" s="227"/>
      <c r="AC41" s="228" t="str">
        <f t="shared" si="44"/>
        <v/>
      </c>
      <c r="AD41" s="229"/>
      <c r="AE41" s="228" t="str">
        <f t="shared" si="45"/>
        <v/>
      </c>
      <c r="AF41" s="230"/>
      <c r="AG41" s="231"/>
      <c r="AH41" s="227"/>
      <c r="AI41" s="228" t="str">
        <f t="shared" si="46"/>
        <v/>
      </c>
      <c r="AJ41" s="229"/>
      <c r="AK41" s="228" t="str">
        <f t="shared" si="47"/>
        <v/>
      </c>
      <c r="AL41" s="230"/>
      <c r="AM41" s="231"/>
      <c r="AN41" s="227"/>
      <c r="AO41" s="228" t="str">
        <f t="shared" si="48"/>
        <v/>
      </c>
      <c r="AP41" s="229"/>
      <c r="AQ41" s="228" t="str">
        <f t="shared" si="49"/>
        <v/>
      </c>
      <c r="AR41" s="230"/>
      <c r="AS41" s="231"/>
      <c r="AT41" s="227">
        <v>1</v>
      </c>
      <c r="AU41" s="228">
        <v>10</v>
      </c>
      <c r="AV41" s="229">
        <v>2</v>
      </c>
      <c r="AW41" s="228">
        <v>20</v>
      </c>
      <c r="AX41" s="230">
        <v>3</v>
      </c>
      <c r="AY41" s="231" t="s">
        <v>97</v>
      </c>
      <c r="AZ41" s="24">
        <f t="shared" si="54"/>
        <v>1</v>
      </c>
      <c r="BA41" s="16">
        <v>10</v>
      </c>
      <c r="BB41" s="25">
        <f t="shared" si="56"/>
        <v>2</v>
      </c>
      <c r="BC41" s="16">
        <v>20</v>
      </c>
      <c r="BD41" s="25">
        <f t="shared" si="58"/>
        <v>3</v>
      </c>
      <c r="BE41" s="26">
        <f t="shared" si="59"/>
        <v>3</v>
      </c>
      <c r="BF41" s="41" t="s">
        <v>491</v>
      </c>
      <c r="BG41" s="41" t="s">
        <v>511</v>
      </c>
    </row>
    <row r="42" spans="1:59" s="1" customFormat="1" ht="15.75" customHeight="1" x14ac:dyDescent="0.2">
      <c r="A42" s="28" t="s">
        <v>299</v>
      </c>
      <c r="B42" s="469" t="s">
        <v>34</v>
      </c>
      <c r="C42" s="217" t="s">
        <v>269</v>
      </c>
      <c r="D42" s="227"/>
      <c r="E42" s="228" t="str">
        <f t="shared" si="38"/>
        <v/>
      </c>
      <c r="F42" s="229"/>
      <c r="G42" s="228" t="str">
        <f t="shared" si="39"/>
        <v/>
      </c>
      <c r="H42" s="230"/>
      <c r="I42" s="231"/>
      <c r="J42" s="227"/>
      <c r="K42" s="228" t="str">
        <f t="shared" si="40"/>
        <v/>
      </c>
      <c r="L42" s="229"/>
      <c r="M42" s="228" t="str">
        <f t="shared" si="41"/>
        <v/>
      </c>
      <c r="N42" s="230"/>
      <c r="O42" s="231"/>
      <c r="P42" s="227"/>
      <c r="Q42" s="228" t="str">
        <f t="shared" si="52"/>
        <v/>
      </c>
      <c r="R42" s="229"/>
      <c r="S42" s="228" t="str">
        <f t="shared" si="53"/>
        <v/>
      </c>
      <c r="T42" s="230"/>
      <c r="U42" s="231"/>
      <c r="V42" s="227"/>
      <c r="W42" s="228" t="str">
        <f t="shared" si="42"/>
        <v/>
      </c>
      <c r="X42" s="229"/>
      <c r="Y42" s="228" t="str">
        <f t="shared" si="43"/>
        <v/>
      </c>
      <c r="Z42" s="230"/>
      <c r="AA42" s="231"/>
      <c r="AB42" s="227"/>
      <c r="AC42" s="228" t="str">
        <f t="shared" si="44"/>
        <v/>
      </c>
      <c r="AD42" s="229"/>
      <c r="AE42" s="228" t="str">
        <f t="shared" si="45"/>
        <v/>
      </c>
      <c r="AF42" s="230"/>
      <c r="AG42" s="231"/>
      <c r="AH42" s="227"/>
      <c r="AI42" s="228" t="str">
        <f t="shared" si="46"/>
        <v/>
      </c>
      <c r="AJ42" s="229"/>
      <c r="AK42" s="228" t="str">
        <f t="shared" si="47"/>
        <v/>
      </c>
      <c r="AL42" s="230"/>
      <c r="AM42" s="231"/>
      <c r="AN42" s="227">
        <v>1</v>
      </c>
      <c r="AO42" s="228">
        <v>14</v>
      </c>
      <c r="AP42" s="229">
        <v>1</v>
      </c>
      <c r="AQ42" s="228">
        <v>14</v>
      </c>
      <c r="AR42" s="230">
        <v>3</v>
      </c>
      <c r="AS42" s="231" t="s">
        <v>252</v>
      </c>
      <c r="AT42" s="227"/>
      <c r="AU42" s="228" t="str">
        <f t="shared" si="50"/>
        <v/>
      </c>
      <c r="AV42" s="229"/>
      <c r="AW42" s="228" t="str">
        <f t="shared" si="51"/>
        <v/>
      </c>
      <c r="AX42" s="230"/>
      <c r="AY42" s="231"/>
      <c r="AZ42" s="24">
        <f t="shared" si="54"/>
        <v>1</v>
      </c>
      <c r="BA42" s="16">
        <f t="shared" si="55"/>
        <v>14</v>
      </c>
      <c r="BB42" s="25">
        <f t="shared" si="56"/>
        <v>1</v>
      </c>
      <c r="BC42" s="16">
        <f t="shared" si="57"/>
        <v>14</v>
      </c>
      <c r="BD42" s="25">
        <f t="shared" si="58"/>
        <v>3</v>
      </c>
      <c r="BE42" s="26">
        <f t="shared" si="59"/>
        <v>2</v>
      </c>
      <c r="BF42" s="41" t="s">
        <v>491</v>
      </c>
      <c r="BG42" s="274" t="s">
        <v>502</v>
      </c>
    </row>
    <row r="43" spans="1:59" s="1" customFormat="1" ht="15.75" customHeight="1" x14ac:dyDescent="0.2">
      <c r="A43" s="28" t="s">
        <v>270</v>
      </c>
      <c r="B43" s="469" t="s">
        <v>34</v>
      </c>
      <c r="C43" s="217" t="s">
        <v>271</v>
      </c>
      <c r="D43" s="227"/>
      <c r="E43" s="228" t="str">
        <f t="shared" si="38"/>
        <v/>
      </c>
      <c r="F43" s="229"/>
      <c r="G43" s="228" t="str">
        <f t="shared" si="39"/>
        <v/>
      </c>
      <c r="H43" s="230"/>
      <c r="I43" s="231"/>
      <c r="J43" s="227"/>
      <c r="K43" s="228" t="str">
        <f t="shared" si="40"/>
        <v/>
      </c>
      <c r="L43" s="229"/>
      <c r="M43" s="228" t="str">
        <f t="shared" si="41"/>
        <v/>
      </c>
      <c r="N43" s="230"/>
      <c r="O43" s="231"/>
      <c r="P43" s="227"/>
      <c r="Q43" s="228" t="str">
        <f t="shared" si="52"/>
        <v/>
      </c>
      <c r="R43" s="229"/>
      <c r="S43" s="228" t="str">
        <f t="shared" si="53"/>
        <v/>
      </c>
      <c r="T43" s="230"/>
      <c r="U43" s="231"/>
      <c r="V43" s="227"/>
      <c r="W43" s="228" t="str">
        <f t="shared" si="42"/>
        <v/>
      </c>
      <c r="X43" s="229"/>
      <c r="Y43" s="228" t="str">
        <f t="shared" si="43"/>
        <v/>
      </c>
      <c r="Z43" s="230"/>
      <c r="AA43" s="231"/>
      <c r="AB43" s="227"/>
      <c r="AC43" s="228" t="str">
        <f t="shared" si="44"/>
        <v/>
      </c>
      <c r="AD43" s="229"/>
      <c r="AE43" s="228" t="str">
        <f t="shared" si="45"/>
        <v/>
      </c>
      <c r="AF43" s="230"/>
      <c r="AG43" s="231"/>
      <c r="AH43" s="227"/>
      <c r="AI43" s="228" t="str">
        <f t="shared" si="46"/>
        <v/>
      </c>
      <c r="AJ43" s="229"/>
      <c r="AK43" s="228" t="str">
        <f t="shared" si="47"/>
        <v/>
      </c>
      <c r="AL43" s="230"/>
      <c r="AM43" s="231"/>
      <c r="AN43" s="227"/>
      <c r="AO43" s="228" t="str">
        <f t="shared" si="48"/>
        <v/>
      </c>
      <c r="AP43" s="229"/>
      <c r="AQ43" s="228" t="str">
        <f t="shared" si="49"/>
        <v/>
      </c>
      <c r="AR43" s="230"/>
      <c r="AS43" s="231"/>
      <c r="AT43" s="227">
        <v>1</v>
      </c>
      <c r="AU43" s="228">
        <v>10</v>
      </c>
      <c r="AV43" s="229">
        <v>1</v>
      </c>
      <c r="AW43" s="228">
        <v>10</v>
      </c>
      <c r="AX43" s="230">
        <v>2</v>
      </c>
      <c r="AY43" s="231" t="s">
        <v>97</v>
      </c>
      <c r="AZ43" s="24">
        <f t="shared" si="54"/>
        <v>1</v>
      </c>
      <c r="BA43" s="16">
        <v>10</v>
      </c>
      <c r="BB43" s="25">
        <f t="shared" si="56"/>
        <v>1</v>
      </c>
      <c r="BC43" s="16">
        <v>10</v>
      </c>
      <c r="BD43" s="25">
        <f t="shared" si="58"/>
        <v>2</v>
      </c>
      <c r="BE43" s="26">
        <f t="shared" si="59"/>
        <v>2</v>
      </c>
      <c r="BF43" s="41" t="s">
        <v>491</v>
      </c>
      <c r="BG43" s="41" t="s">
        <v>502</v>
      </c>
    </row>
    <row r="44" spans="1:59" s="1" customFormat="1" ht="15.75" customHeight="1" x14ac:dyDescent="0.2">
      <c r="A44" s="28" t="s">
        <v>272</v>
      </c>
      <c r="B44" s="469" t="s">
        <v>34</v>
      </c>
      <c r="C44" s="217" t="s">
        <v>450</v>
      </c>
      <c r="D44" s="227"/>
      <c r="E44" s="228" t="str">
        <f t="shared" si="38"/>
        <v/>
      </c>
      <c r="F44" s="229"/>
      <c r="G44" s="228" t="str">
        <f t="shared" si="39"/>
        <v/>
      </c>
      <c r="H44" s="230"/>
      <c r="I44" s="231"/>
      <c r="J44" s="227"/>
      <c r="K44" s="228" t="str">
        <f t="shared" si="40"/>
        <v/>
      </c>
      <c r="L44" s="229"/>
      <c r="M44" s="228" t="str">
        <f t="shared" si="41"/>
        <v/>
      </c>
      <c r="N44" s="230"/>
      <c r="O44" s="231"/>
      <c r="P44" s="227"/>
      <c r="Q44" s="228" t="str">
        <f t="shared" si="52"/>
        <v/>
      </c>
      <c r="R44" s="229"/>
      <c r="S44" s="228" t="str">
        <f t="shared" si="53"/>
        <v/>
      </c>
      <c r="T44" s="230"/>
      <c r="U44" s="231"/>
      <c r="V44" s="227"/>
      <c r="W44" s="228" t="str">
        <f t="shared" si="42"/>
        <v/>
      </c>
      <c r="X44" s="229"/>
      <c r="Y44" s="228" t="str">
        <f t="shared" si="43"/>
        <v/>
      </c>
      <c r="Z44" s="230"/>
      <c r="AA44" s="231"/>
      <c r="AB44" s="227"/>
      <c r="AC44" s="228" t="str">
        <f t="shared" si="44"/>
        <v/>
      </c>
      <c r="AD44" s="229"/>
      <c r="AE44" s="228" t="str">
        <f t="shared" si="45"/>
        <v/>
      </c>
      <c r="AF44" s="230"/>
      <c r="AG44" s="231"/>
      <c r="AH44" s="227"/>
      <c r="AI44" s="228" t="str">
        <f t="shared" si="46"/>
        <v/>
      </c>
      <c r="AJ44" s="229"/>
      <c r="AK44" s="228" t="str">
        <f t="shared" si="47"/>
        <v/>
      </c>
      <c r="AL44" s="230"/>
      <c r="AM44" s="231"/>
      <c r="AN44" s="227">
        <v>1</v>
      </c>
      <c r="AO44" s="228">
        <v>14</v>
      </c>
      <c r="AP44" s="229">
        <v>2</v>
      </c>
      <c r="AQ44" s="228">
        <v>28</v>
      </c>
      <c r="AR44" s="230">
        <v>2</v>
      </c>
      <c r="AS44" s="231" t="s">
        <v>97</v>
      </c>
      <c r="AT44" s="227"/>
      <c r="AU44" s="228" t="str">
        <f t="shared" si="50"/>
        <v/>
      </c>
      <c r="AV44" s="229"/>
      <c r="AW44" s="228" t="str">
        <f t="shared" si="51"/>
        <v/>
      </c>
      <c r="AX44" s="230"/>
      <c r="AY44" s="231"/>
      <c r="AZ44" s="24">
        <f t="shared" si="29"/>
        <v>1</v>
      </c>
      <c r="BA44" s="16">
        <f t="shared" si="30"/>
        <v>14</v>
      </c>
      <c r="BB44" s="25">
        <f t="shared" si="31"/>
        <v>2</v>
      </c>
      <c r="BC44" s="16">
        <f t="shared" si="32"/>
        <v>28</v>
      </c>
      <c r="BD44" s="25">
        <f t="shared" si="33"/>
        <v>2</v>
      </c>
      <c r="BE44" s="26">
        <f t="shared" si="34"/>
        <v>3</v>
      </c>
      <c r="BF44" s="41" t="s">
        <v>491</v>
      </c>
      <c r="BG44" s="41" t="s">
        <v>499</v>
      </c>
    </row>
    <row r="45" spans="1:59" s="1" customFormat="1" ht="15.75" customHeight="1" x14ac:dyDescent="0.2">
      <c r="A45" s="28" t="s">
        <v>273</v>
      </c>
      <c r="B45" s="469" t="s">
        <v>34</v>
      </c>
      <c r="C45" s="217" t="s">
        <v>274</v>
      </c>
      <c r="D45" s="227"/>
      <c r="E45" s="228" t="str">
        <f t="shared" si="38"/>
        <v/>
      </c>
      <c r="F45" s="229"/>
      <c r="G45" s="228" t="str">
        <f t="shared" si="39"/>
        <v/>
      </c>
      <c r="H45" s="230"/>
      <c r="I45" s="231"/>
      <c r="J45" s="227"/>
      <c r="K45" s="228" t="str">
        <f t="shared" si="40"/>
        <v/>
      </c>
      <c r="L45" s="229"/>
      <c r="M45" s="228" t="str">
        <f t="shared" si="41"/>
        <v/>
      </c>
      <c r="N45" s="230"/>
      <c r="O45" s="231"/>
      <c r="P45" s="227"/>
      <c r="Q45" s="228" t="str">
        <f t="shared" si="52"/>
        <v/>
      </c>
      <c r="R45" s="229"/>
      <c r="S45" s="228" t="str">
        <f t="shared" si="53"/>
        <v/>
      </c>
      <c r="T45" s="230"/>
      <c r="U45" s="231"/>
      <c r="V45" s="227"/>
      <c r="W45" s="228" t="str">
        <f t="shared" si="42"/>
        <v/>
      </c>
      <c r="X45" s="229"/>
      <c r="Y45" s="228" t="str">
        <f t="shared" si="43"/>
        <v/>
      </c>
      <c r="Z45" s="230"/>
      <c r="AA45" s="231"/>
      <c r="AB45" s="227"/>
      <c r="AC45" s="228" t="str">
        <f t="shared" si="44"/>
        <v/>
      </c>
      <c r="AD45" s="229"/>
      <c r="AE45" s="228" t="str">
        <f t="shared" si="45"/>
        <v/>
      </c>
      <c r="AF45" s="230"/>
      <c r="AG45" s="231"/>
      <c r="AH45" s="227"/>
      <c r="AI45" s="228" t="str">
        <f t="shared" si="46"/>
        <v/>
      </c>
      <c r="AJ45" s="229"/>
      <c r="AK45" s="228" t="str">
        <f t="shared" si="47"/>
        <v/>
      </c>
      <c r="AL45" s="230"/>
      <c r="AM45" s="231"/>
      <c r="AN45" s="227"/>
      <c r="AO45" s="228" t="str">
        <f t="shared" si="48"/>
        <v/>
      </c>
      <c r="AP45" s="229"/>
      <c r="AQ45" s="228" t="str">
        <f t="shared" si="49"/>
        <v/>
      </c>
      <c r="AR45" s="230"/>
      <c r="AS45" s="231"/>
      <c r="AT45" s="227">
        <v>1</v>
      </c>
      <c r="AU45" s="228">
        <v>10</v>
      </c>
      <c r="AV45" s="229">
        <v>1</v>
      </c>
      <c r="AW45" s="228">
        <v>10</v>
      </c>
      <c r="AX45" s="230">
        <v>1</v>
      </c>
      <c r="AY45" s="231" t="s">
        <v>97</v>
      </c>
      <c r="AZ45" s="24">
        <f t="shared" si="29"/>
        <v>1</v>
      </c>
      <c r="BA45" s="16">
        <v>10</v>
      </c>
      <c r="BB45" s="25">
        <f t="shared" si="31"/>
        <v>1</v>
      </c>
      <c r="BC45" s="16">
        <v>10</v>
      </c>
      <c r="BD45" s="25">
        <f t="shared" si="33"/>
        <v>1</v>
      </c>
      <c r="BE45" s="26">
        <f t="shared" si="34"/>
        <v>2</v>
      </c>
      <c r="BF45" s="41" t="s">
        <v>491</v>
      </c>
      <c r="BG45" s="41" t="s">
        <v>499</v>
      </c>
    </row>
    <row r="46" spans="1:59" s="1" customFormat="1" ht="15.75" customHeight="1" x14ac:dyDescent="0.2">
      <c r="A46" s="28" t="s">
        <v>275</v>
      </c>
      <c r="B46" s="469" t="s">
        <v>34</v>
      </c>
      <c r="C46" s="225" t="s">
        <v>276</v>
      </c>
      <c r="D46" s="227"/>
      <c r="E46" s="228" t="str">
        <f t="shared" si="38"/>
        <v/>
      </c>
      <c r="F46" s="229"/>
      <c r="G46" s="228" t="str">
        <f t="shared" si="39"/>
        <v/>
      </c>
      <c r="H46" s="230"/>
      <c r="I46" s="231"/>
      <c r="J46" s="227"/>
      <c r="K46" s="228" t="str">
        <f t="shared" si="40"/>
        <v/>
      </c>
      <c r="L46" s="229"/>
      <c r="M46" s="228" t="str">
        <f t="shared" si="41"/>
        <v/>
      </c>
      <c r="N46" s="230"/>
      <c r="O46" s="231"/>
      <c r="P46" s="227"/>
      <c r="Q46" s="228" t="str">
        <f t="shared" si="52"/>
        <v/>
      </c>
      <c r="R46" s="229"/>
      <c r="S46" s="228" t="str">
        <f t="shared" si="53"/>
        <v/>
      </c>
      <c r="T46" s="230"/>
      <c r="U46" s="231"/>
      <c r="V46" s="227"/>
      <c r="W46" s="228" t="str">
        <f t="shared" si="42"/>
        <v/>
      </c>
      <c r="X46" s="229"/>
      <c r="Y46" s="228" t="str">
        <f t="shared" si="43"/>
        <v/>
      </c>
      <c r="Z46" s="230"/>
      <c r="AA46" s="231"/>
      <c r="AB46" s="227"/>
      <c r="AC46" s="228" t="str">
        <f t="shared" si="44"/>
        <v/>
      </c>
      <c r="AD46" s="229"/>
      <c r="AE46" s="228" t="str">
        <f t="shared" si="45"/>
        <v/>
      </c>
      <c r="AF46" s="230"/>
      <c r="AG46" s="231"/>
      <c r="AH46" s="227"/>
      <c r="AI46" s="228" t="str">
        <f t="shared" si="46"/>
        <v/>
      </c>
      <c r="AJ46" s="229"/>
      <c r="AK46" s="228" t="str">
        <f t="shared" si="47"/>
        <v/>
      </c>
      <c r="AL46" s="230"/>
      <c r="AM46" s="231"/>
      <c r="AN46" s="227"/>
      <c r="AO46" s="228" t="str">
        <f t="shared" si="48"/>
        <v/>
      </c>
      <c r="AP46" s="229"/>
      <c r="AQ46" s="228" t="str">
        <f t="shared" si="49"/>
        <v/>
      </c>
      <c r="AR46" s="230"/>
      <c r="AS46" s="231"/>
      <c r="AT46" s="227">
        <v>1</v>
      </c>
      <c r="AU46" s="228">
        <v>10</v>
      </c>
      <c r="AV46" s="229"/>
      <c r="AW46" s="228" t="str">
        <f t="shared" si="51"/>
        <v/>
      </c>
      <c r="AX46" s="230">
        <v>1</v>
      </c>
      <c r="AY46" s="231" t="s">
        <v>87</v>
      </c>
      <c r="AZ46" s="24">
        <f t="shared" si="29"/>
        <v>1</v>
      </c>
      <c r="BA46" s="16">
        <v>10</v>
      </c>
      <c r="BB46" s="25" t="str">
        <f t="shared" si="31"/>
        <v/>
      </c>
      <c r="BC46" s="16" t="str">
        <f t="shared" si="32"/>
        <v/>
      </c>
      <c r="BD46" s="25">
        <f t="shared" si="33"/>
        <v>1</v>
      </c>
      <c r="BE46" s="26">
        <f t="shared" si="34"/>
        <v>1</v>
      </c>
      <c r="BF46" s="41" t="s">
        <v>670</v>
      </c>
      <c r="BG46" s="41" t="s">
        <v>510</v>
      </c>
    </row>
    <row r="47" spans="1:59" s="1" customFormat="1" ht="15.75" customHeight="1" x14ac:dyDescent="0.25">
      <c r="A47" s="676" t="s">
        <v>571</v>
      </c>
      <c r="B47" s="469" t="s">
        <v>34</v>
      </c>
      <c r="C47" s="855" t="s">
        <v>655</v>
      </c>
      <c r="D47" s="227"/>
      <c r="E47" s="228"/>
      <c r="F47" s="229"/>
      <c r="G47" s="228"/>
      <c r="H47" s="230"/>
      <c r="I47" s="231"/>
      <c r="J47" s="227"/>
      <c r="K47" s="228"/>
      <c r="L47" s="229"/>
      <c r="M47" s="228"/>
      <c r="N47" s="230"/>
      <c r="O47" s="231"/>
      <c r="P47" s="357">
        <v>1</v>
      </c>
      <c r="Q47" s="358">
        <v>14</v>
      </c>
      <c r="R47" s="359"/>
      <c r="S47" s="358"/>
      <c r="T47" s="360">
        <v>1</v>
      </c>
      <c r="U47" s="361" t="s">
        <v>87</v>
      </c>
      <c r="V47" s="227"/>
      <c r="W47" s="228"/>
      <c r="X47" s="229"/>
      <c r="Y47" s="228"/>
      <c r="Z47" s="230"/>
      <c r="AA47" s="231"/>
      <c r="AB47" s="227"/>
      <c r="AC47" s="228"/>
      <c r="AD47" s="229"/>
      <c r="AE47" s="228"/>
      <c r="AF47" s="230"/>
      <c r="AG47" s="231"/>
      <c r="AH47" s="227"/>
      <c r="AI47" s="228"/>
      <c r="AJ47" s="229"/>
      <c r="AK47" s="228"/>
      <c r="AL47" s="230"/>
      <c r="AM47" s="231"/>
      <c r="AN47" s="227"/>
      <c r="AO47" s="228"/>
      <c r="AP47" s="229"/>
      <c r="AQ47" s="228"/>
      <c r="AR47" s="367"/>
      <c r="AS47" s="368"/>
      <c r="AT47" s="227"/>
      <c r="AU47" s="228"/>
      <c r="AV47" s="229"/>
      <c r="AW47" s="228"/>
      <c r="AX47" s="367"/>
      <c r="AY47" s="231"/>
      <c r="AZ47" s="24">
        <f t="shared" si="29"/>
        <v>1</v>
      </c>
      <c r="BA47" s="16">
        <f t="shared" si="30"/>
        <v>14</v>
      </c>
      <c r="BB47" s="25" t="str">
        <f t="shared" si="31"/>
        <v/>
      </c>
      <c r="BC47" s="16">
        <v>20</v>
      </c>
      <c r="BD47" s="25">
        <f t="shared" si="33"/>
        <v>1</v>
      </c>
      <c r="BE47" s="26">
        <f t="shared" si="34"/>
        <v>1</v>
      </c>
      <c r="BF47" s="41" t="s">
        <v>670</v>
      </c>
      <c r="BG47" s="41" t="s">
        <v>572</v>
      </c>
    </row>
    <row r="48" spans="1:59" s="1" customFormat="1" ht="15.75" customHeight="1" x14ac:dyDescent="0.25">
      <c r="A48" s="12" t="s">
        <v>277</v>
      </c>
      <c r="B48" s="469" t="s">
        <v>34</v>
      </c>
      <c r="C48" s="69" t="s">
        <v>278</v>
      </c>
      <c r="D48" s="227"/>
      <c r="E48" s="228" t="str">
        <f t="shared" si="38"/>
        <v/>
      </c>
      <c r="F48" s="229"/>
      <c r="G48" s="228" t="str">
        <f t="shared" si="39"/>
        <v/>
      </c>
      <c r="H48" s="230"/>
      <c r="I48" s="231"/>
      <c r="J48" s="227"/>
      <c r="K48" s="228" t="str">
        <f t="shared" si="40"/>
        <v/>
      </c>
      <c r="L48" s="229"/>
      <c r="M48" s="228" t="str">
        <f t="shared" si="41"/>
        <v/>
      </c>
      <c r="N48" s="230"/>
      <c r="O48" s="231"/>
      <c r="P48" s="227"/>
      <c r="Q48" s="228" t="str">
        <f t="shared" si="52"/>
        <v/>
      </c>
      <c r="R48" s="229"/>
      <c r="S48" s="228" t="str">
        <f t="shared" si="53"/>
        <v/>
      </c>
      <c r="T48" s="230"/>
      <c r="U48" s="231"/>
      <c r="V48" s="227"/>
      <c r="W48" s="228" t="str">
        <f t="shared" si="42"/>
        <v/>
      </c>
      <c r="X48" s="229"/>
      <c r="Y48" s="228" t="str">
        <f t="shared" si="43"/>
        <v/>
      </c>
      <c r="Z48" s="230"/>
      <c r="AA48" s="231"/>
      <c r="AB48" s="227"/>
      <c r="AC48" s="228" t="str">
        <f t="shared" ref="AC48" si="60">IF(AB48*15=0,"",AB48*15)</f>
        <v/>
      </c>
      <c r="AD48" s="229">
        <v>2</v>
      </c>
      <c r="AE48" s="228">
        <v>28</v>
      </c>
      <c r="AF48" s="230">
        <v>3</v>
      </c>
      <c r="AG48" s="231" t="s">
        <v>352</v>
      </c>
      <c r="AH48" s="227"/>
      <c r="AI48" s="228" t="str">
        <f t="shared" si="46"/>
        <v/>
      </c>
      <c r="AJ48" s="229"/>
      <c r="AK48" s="228" t="str">
        <f t="shared" si="47"/>
        <v/>
      </c>
      <c r="AL48" s="230"/>
      <c r="AM48" s="231"/>
      <c r="AN48" s="357"/>
      <c r="AO48" s="358"/>
      <c r="AP48" s="359"/>
      <c r="AQ48" s="358"/>
      <c r="AR48" s="360"/>
      <c r="AS48" s="361"/>
      <c r="AT48" s="227"/>
      <c r="AU48" s="228" t="str">
        <f t="shared" si="50"/>
        <v/>
      </c>
      <c r="AV48" s="229"/>
      <c r="AW48" s="228" t="str">
        <f t="shared" si="51"/>
        <v/>
      </c>
      <c r="AX48" s="230"/>
      <c r="AY48" s="231"/>
      <c r="AZ48" s="24" t="str">
        <f t="shared" si="29"/>
        <v/>
      </c>
      <c r="BA48" s="16" t="str">
        <f t="shared" si="30"/>
        <v/>
      </c>
      <c r="BB48" s="25">
        <f t="shared" si="31"/>
        <v>2</v>
      </c>
      <c r="BC48" s="16">
        <f t="shared" si="32"/>
        <v>28</v>
      </c>
      <c r="BD48" s="25">
        <f t="shared" si="33"/>
        <v>3</v>
      </c>
      <c r="BE48" s="26">
        <f t="shared" si="34"/>
        <v>2</v>
      </c>
      <c r="BF48" s="41" t="s">
        <v>491</v>
      </c>
      <c r="BG48" s="41" t="s">
        <v>589</v>
      </c>
    </row>
    <row r="49" spans="1:59" s="1" customFormat="1" ht="15.75" customHeight="1" x14ac:dyDescent="0.2">
      <c r="A49" s="12" t="s">
        <v>590</v>
      </c>
      <c r="B49" s="469" t="s">
        <v>34</v>
      </c>
      <c r="C49" s="69" t="s">
        <v>452</v>
      </c>
      <c r="D49" s="227"/>
      <c r="E49" s="228" t="str">
        <f t="shared" si="38"/>
        <v/>
      </c>
      <c r="F49" s="229"/>
      <c r="G49" s="228" t="str">
        <f t="shared" si="39"/>
        <v/>
      </c>
      <c r="H49" s="230"/>
      <c r="I49" s="231"/>
      <c r="J49" s="227"/>
      <c r="K49" s="228" t="str">
        <f t="shared" si="40"/>
        <v/>
      </c>
      <c r="L49" s="229"/>
      <c r="M49" s="228" t="str">
        <f t="shared" si="41"/>
        <v/>
      </c>
      <c r="N49" s="230"/>
      <c r="O49" s="231"/>
      <c r="P49" s="227"/>
      <c r="Q49" s="228" t="str">
        <f t="shared" si="52"/>
        <v/>
      </c>
      <c r="R49" s="229"/>
      <c r="S49" s="228" t="str">
        <f t="shared" si="53"/>
        <v/>
      </c>
      <c r="T49" s="230"/>
      <c r="U49" s="231"/>
      <c r="V49" s="227"/>
      <c r="W49" s="228" t="str">
        <f t="shared" si="42"/>
        <v/>
      </c>
      <c r="X49" s="229"/>
      <c r="Y49" s="228"/>
      <c r="Z49" s="230"/>
      <c r="AA49" s="231"/>
      <c r="AB49" s="227"/>
      <c r="AC49" s="228" t="str">
        <f t="shared" si="44"/>
        <v/>
      </c>
      <c r="AD49" s="229"/>
      <c r="AE49" s="228" t="str">
        <f t="shared" si="45"/>
        <v/>
      </c>
      <c r="AF49" s="230"/>
      <c r="AG49" s="231"/>
      <c r="AH49" s="227"/>
      <c r="AI49" s="228" t="str">
        <f t="shared" si="46"/>
        <v/>
      </c>
      <c r="AJ49" s="229"/>
      <c r="AK49" s="228" t="str">
        <f t="shared" si="47"/>
        <v/>
      </c>
      <c r="AL49" s="230"/>
      <c r="AM49" s="231"/>
      <c r="AN49" s="227"/>
      <c r="AO49" s="228" t="str">
        <f t="shared" si="48"/>
        <v/>
      </c>
      <c r="AP49" s="229"/>
      <c r="AQ49" s="228" t="str">
        <f t="shared" si="49"/>
        <v/>
      </c>
      <c r="AR49" s="230"/>
      <c r="AS49" s="231"/>
      <c r="AT49" s="227"/>
      <c r="AU49" s="228" t="str">
        <f t="shared" si="50"/>
        <v/>
      </c>
      <c r="AV49" s="229">
        <v>2</v>
      </c>
      <c r="AW49" s="228">
        <v>20</v>
      </c>
      <c r="AX49" s="230">
        <v>1</v>
      </c>
      <c r="AY49" s="231" t="s">
        <v>352</v>
      </c>
      <c r="AZ49" s="24" t="str">
        <f t="shared" si="29"/>
        <v/>
      </c>
      <c r="BA49" s="16" t="str">
        <f t="shared" si="30"/>
        <v/>
      </c>
      <c r="BB49" s="25">
        <f t="shared" si="31"/>
        <v>2</v>
      </c>
      <c r="BC49" s="16">
        <v>20</v>
      </c>
      <c r="BD49" s="25">
        <f t="shared" si="33"/>
        <v>1</v>
      </c>
      <c r="BE49" s="26">
        <f t="shared" si="34"/>
        <v>2</v>
      </c>
      <c r="BF49" s="41" t="s">
        <v>491</v>
      </c>
      <c r="BG49" s="41" t="s">
        <v>512</v>
      </c>
    </row>
    <row r="50" spans="1:59" s="1" customFormat="1" ht="15.75" customHeight="1" x14ac:dyDescent="0.2">
      <c r="A50" s="12" t="s">
        <v>591</v>
      </c>
      <c r="B50" s="469" t="s">
        <v>34</v>
      </c>
      <c r="C50" s="69" t="s">
        <v>451</v>
      </c>
      <c r="D50" s="227"/>
      <c r="E50" s="228" t="str">
        <f t="shared" si="38"/>
        <v/>
      </c>
      <c r="F50" s="229"/>
      <c r="G50" s="228" t="str">
        <f t="shared" si="39"/>
        <v/>
      </c>
      <c r="H50" s="230"/>
      <c r="I50" s="231"/>
      <c r="J50" s="227"/>
      <c r="K50" s="228" t="str">
        <f t="shared" si="40"/>
        <v/>
      </c>
      <c r="L50" s="229"/>
      <c r="M50" s="228" t="str">
        <f t="shared" si="41"/>
        <v/>
      </c>
      <c r="N50" s="230"/>
      <c r="O50" s="231"/>
      <c r="P50" s="227"/>
      <c r="Q50" s="228" t="str">
        <f t="shared" si="52"/>
        <v/>
      </c>
      <c r="R50" s="229"/>
      <c r="S50" s="228" t="str">
        <f t="shared" si="53"/>
        <v/>
      </c>
      <c r="T50" s="230"/>
      <c r="U50" s="231"/>
      <c r="V50" s="227"/>
      <c r="W50" s="228" t="str">
        <f t="shared" si="42"/>
        <v/>
      </c>
      <c r="X50" s="229"/>
      <c r="Y50" s="228" t="str">
        <f t="shared" si="43"/>
        <v/>
      </c>
      <c r="Z50" s="230"/>
      <c r="AA50" s="231"/>
      <c r="AB50" s="227"/>
      <c r="AC50" s="228" t="str">
        <f t="shared" si="44"/>
        <v/>
      </c>
      <c r="AD50" s="229"/>
      <c r="AE50" s="228" t="str">
        <f t="shared" si="45"/>
        <v/>
      </c>
      <c r="AF50" s="230"/>
      <c r="AG50" s="231"/>
      <c r="AH50" s="227"/>
      <c r="AI50" s="228" t="str">
        <f t="shared" si="46"/>
        <v/>
      </c>
      <c r="AJ50" s="229"/>
      <c r="AK50" s="228" t="str">
        <f t="shared" si="47"/>
        <v/>
      </c>
      <c r="AL50" s="230"/>
      <c r="AM50" s="231"/>
      <c r="AN50" s="227"/>
      <c r="AO50" s="228" t="str">
        <f t="shared" si="48"/>
        <v/>
      </c>
      <c r="AP50" s="229"/>
      <c r="AQ50" s="228" t="str">
        <f t="shared" si="49"/>
        <v/>
      </c>
      <c r="AR50" s="230"/>
      <c r="AS50" s="231"/>
      <c r="AT50" s="227"/>
      <c r="AU50" s="228" t="str">
        <f t="shared" si="50"/>
        <v/>
      </c>
      <c r="AV50" s="229">
        <v>2</v>
      </c>
      <c r="AW50" s="228">
        <v>20</v>
      </c>
      <c r="AX50" s="230">
        <v>1</v>
      </c>
      <c r="AY50" s="231" t="s">
        <v>352</v>
      </c>
      <c r="AZ50" s="24" t="str">
        <f t="shared" si="29"/>
        <v/>
      </c>
      <c r="BA50" s="16" t="str">
        <f t="shared" si="30"/>
        <v/>
      </c>
      <c r="BB50" s="25">
        <f t="shared" si="31"/>
        <v>2</v>
      </c>
      <c r="BC50" s="16">
        <v>20</v>
      </c>
      <c r="BD50" s="25">
        <f t="shared" si="33"/>
        <v>1</v>
      </c>
      <c r="BE50" s="26">
        <f t="shared" si="34"/>
        <v>2</v>
      </c>
      <c r="BF50" s="41" t="s">
        <v>491</v>
      </c>
      <c r="BG50" s="274" t="s">
        <v>502</v>
      </c>
    </row>
    <row r="51" spans="1:59" s="1" customFormat="1" ht="15.75" customHeight="1" x14ac:dyDescent="0.25">
      <c r="A51" s="12" t="s">
        <v>541</v>
      </c>
      <c r="B51" s="469" t="s">
        <v>15</v>
      </c>
      <c r="C51" s="69" t="s">
        <v>453</v>
      </c>
      <c r="D51" s="369"/>
      <c r="E51" s="237"/>
      <c r="F51" s="238"/>
      <c r="G51" s="237"/>
      <c r="H51" s="239"/>
      <c r="I51" s="235"/>
      <c r="J51" s="369"/>
      <c r="K51" s="237"/>
      <c r="L51" s="238"/>
      <c r="M51" s="237"/>
      <c r="N51" s="239"/>
      <c r="O51" s="235"/>
      <c r="P51" s="369"/>
      <c r="Q51" s="237"/>
      <c r="R51" s="238"/>
      <c r="S51" s="237"/>
      <c r="T51" s="239"/>
      <c r="U51" s="235"/>
      <c r="V51" s="227">
        <v>1</v>
      </c>
      <c r="W51" s="228">
        <v>14</v>
      </c>
      <c r="X51" s="229">
        <v>1</v>
      </c>
      <c r="Y51" s="228">
        <v>14</v>
      </c>
      <c r="Z51" s="230">
        <v>1</v>
      </c>
      <c r="AA51" s="231" t="s">
        <v>15</v>
      </c>
      <c r="AB51" s="357"/>
      <c r="AC51" s="358"/>
      <c r="AD51" s="359"/>
      <c r="AE51" s="358"/>
      <c r="AF51" s="360"/>
      <c r="AG51" s="361"/>
      <c r="AH51" s="369"/>
      <c r="AI51" s="237"/>
      <c r="AJ51" s="238"/>
      <c r="AK51" s="237"/>
      <c r="AL51" s="239"/>
      <c r="AM51" s="235"/>
      <c r="AN51" s="357"/>
      <c r="AO51" s="358"/>
      <c r="AP51" s="359"/>
      <c r="AQ51" s="358"/>
      <c r="AR51" s="360"/>
      <c r="AS51" s="361"/>
      <c r="AT51" s="369"/>
      <c r="AU51" s="237"/>
      <c r="AV51" s="238"/>
      <c r="AW51" s="237"/>
      <c r="AX51" s="239"/>
      <c r="AY51" s="235"/>
      <c r="AZ51" s="24">
        <f t="shared" ref="AZ51" si="61">IF(D51+J51+P51+V51+AB51+AH51+AN51+AT51=0,"",D51+J51+P51+V51+AB51+AH51+AN51+AT51)</f>
        <v>1</v>
      </c>
      <c r="BA51" s="16">
        <f t="shared" ref="BA51" si="62">IF((D51+J51+P51+V51+AB51+AH51+AN51+AT51)*14=0,"",(D51+J51+P51+V51+AB51+AH51+AN51+AT51)*14)</f>
        <v>14</v>
      </c>
      <c r="BB51" s="25">
        <f t="shared" ref="BB51" si="63">IF(F51+L51+R51+X51+AD51+AJ51+AP51+AV51=0,"",F51+L51+R51+X51+AD51+AJ51+AP51+AV51)</f>
        <v>1</v>
      </c>
      <c r="BC51" s="16">
        <f t="shared" ref="BC51" si="64">IF((L51+F51+R51+X51+AD51+AJ51+AP51+AV51)*14=0,"",(L51+F51+R51+X51+AD51+AJ51+AP51+AV51)*14)</f>
        <v>14</v>
      </c>
      <c r="BD51" s="25">
        <f t="shared" ref="BD51" si="65">IF(N51+H51+T51+Z51+AF51+AL51+AR51+AX51=0,"",N51+H51+T51+Z51+AF51+AL51+AR51+AX51)</f>
        <v>1</v>
      </c>
      <c r="BE51" s="26">
        <f t="shared" ref="BE51" si="66">IF(D51+F51+L51+J51+P51+R51+V51+X51+AB51+AD51+AH51+AJ51+AN51+AP51+AT51+AV51=0,"",D51+F51+L51+J51+P51+R51+V51+X51+AB51+AD51+AH51+AJ51+AN51+AP51+AT51+AV51)</f>
        <v>2</v>
      </c>
      <c r="BF51" s="41" t="s">
        <v>490</v>
      </c>
      <c r="BG51" s="41" t="s">
        <v>507</v>
      </c>
    </row>
    <row r="52" spans="1:59" s="1" customFormat="1" ht="15.75" customHeight="1" x14ac:dyDescent="0.25">
      <c r="A52" s="825" t="s">
        <v>445</v>
      </c>
      <c r="B52" s="469" t="s">
        <v>15</v>
      </c>
      <c r="C52" s="826" t="s">
        <v>280</v>
      </c>
      <c r="D52" s="369"/>
      <c r="E52" s="237"/>
      <c r="F52" s="238"/>
      <c r="G52" s="237"/>
      <c r="H52" s="239"/>
      <c r="I52" s="235"/>
      <c r="J52" s="369"/>
      <c r="K52" s="237"/>
      <c r="L52" s="238"/>
      <c r="M52" s="237"/>
      <c r="N52" s="239"/>
      <c r="O52" s="235"/>
      <c r="P52" s="369"/>
      <c r="Q52" s="237"/>
      <c r="R52" s="238"/>
      <c r="S52" s="237"/>
      <c r="T52" s="239"/>
      <c r="U52" s="235"/>
      <c r="V52" s="369"/>
      <c r="W52" s="237"/>
      <c r="X52" s="238"/>
      <c r="Y52" s="237"/>
      <c r="Z52" s="239"/>
      <c r="AA52" s="235"/>
      <c r="AB52" s="369"/>
      <c r="AC52" s="237"/>
      <c r="AD52" s="238"/>
      <c r="AE52" s="237"/>
      <c r="AF52" s="239"/>
      <c r="AG52" s="235"/>
      <c r="AH52" s="369"/>
      <c r="AI52" s="237"/>
      <c r="AJ52" s="238"/>
      <c r="AK52" s="237"/>
      <c r="AL52" s="239"/>
      <c r="AM52" s="235"/>
      <c r="AN52" s="369"/>
      <c r="AO52" s="237"/>
      <c r="AP52" s="238"/>
      <c r="AQ52" s="237"/>
      <c r="AR52" s="239"/>
      <c r="AS52" s="235"/>
      <c r="AT52" s="369">
        <v>1</v>
      </c>
      <c r="AU52" s="237">
        <v>10</v>
      </c>
      <c r="AV52" s="238"/>
      <c r="AW52" s="237"/>
      <c r="AX52" s="239">
        <v>1</v>
      </c>
      <c r="AY52" s="235" t="s">
        <v>352</v>
      </c>
      <c r="AZ52" s="24">
        <f t="shared" ref="AZ52" si="67">IF(D52+J52+P52+V52+AB52+AH52+AN52+AT52=0,"",D52+J52+P52+V52+AB52+AH52+AN52+AT52)</f>
        <v>1</v>
      </c>
      <c r="BA52" s="16">
        <v>10</v>
      </c>
      <c r="BB52" s="25" t="str">
        <f t="shared" ref="BB52" si="68">IF(F52+L52+R52+X52+AD52+AJ52+AP52+AV52=0,"",F52+L52+R52+X52+AD52+AJ52+AP52+AV52)</f>
        <v/>
      </c>
      <c r="BC52" s="16" t="str">
        <f>IF((L52+F52+R52+X52+AD52+AJ52+AP52+AV52)*14=0,"",(L52+F52+R52+X52+AD52+AJ52+AP52+AV52)*14)</f>
        <v/>
      </c>
      <c r="BD52" s="25">
        <v>1</v>
      </c>
      <c r="BE52" s="26">
        <f t="shared" ref="BE52" si="69">IF(D52+F52+L52+J52+P52+R52+V52+X52+AB52+AD52+AH52+AJ52+AN52+AP52+AT52+AV52=0,"",D52+F52+L52+J52+P52+R52+V52+X52+AB52+AD52+AH52+AJ52+AN52+AP52+AT52+AV52)</f>
        <v>1</v>
      </c>
      <c r="BF52" s="40" t="s">
        <v>497</v>
      </c>
      <c r="BG52" s="824" t="s">
        <v>675</v>
      </c>
    </row>
    <row r="53" spans="1:59" s="200" customFormat="1" ht="15.75" customHeight="1" thickBot="1" x14ac:dyDescent="0.3">
      <c r="A53" s="257"/>
      <c r="B53" s="85"/>
      <c r="C53" s="258" t="s">
        <v>54</v>
      </c>
      <c r="D53" s="259">
        <f>SUM(D12:D51)</f>
        <v>5</v>
      </c>
      <c r="E53" s="259">
        <f>SUM(E12:E51)</f>
        <v>74</v>
      </c>
      <c r="F53" s="259">
        <f>SUM(F12:F51)</f>
        <v>2</v>
      </c>
      <c r="G53" s="259">
        <f>SUM(G12:G51)</f>
        <v>26</v>
      </c>
      <c r="H53" s="259">
        <f>SUM(H12:H51)</f>
        <v>6</v>
      </c>
      <c r="I53" s="260" t="s">
        <v>17</v>
      </c>
      <c r="J53" s="259">
        <f>SUM(J12:J51)</f>
        <v>3</v>
      </c>
      <c r="K53" s="259">
        <f>SUM(K12:K51)</f>
        <v>46</v>
      </c>
      <c r="L53" s="259">
        <f>SUM(L12:L51)</f>
        <v>6</v>
      </c>
      <c r="M53" s="259">
        <f>SUM(M12:M51)</f>
        <v>80</v>
      </c>
      <c r="N53" s="259">
        <f>SUM(N12:N51)</f>
        <v>11</v>
      </c>
      <c r="O53" s="260" t="s">
        <v>17</v>
      </c>
      <c r="P53" s="259">
        <f>SUM(P12:P51)</f>
        <v>3</v>
      </c>
      <c r="Q53" s="259">
        <f>SUM(Q12:Q51)</f>
        <v>42</v>
      </c>
      <c r="R53" s="259">
        <f>SUM(R12:R51)</f>
        <v>7</v>
      </c>
      <c r="S53" s="259">
        <f>SUM(S12:S51)</f>
        <v>98</v>
      </c>
      <c r="T53" s="259">
        <f>SUM(T12:T51)</f>
        <v>10</v>
      </c>
      <c r="U53" s="260" t="s">
        <v>17</v>
      </c>
      <c r="V53" s="259">
        <f>SUM(V12:V51)</f>
        <v>2</v>
      </c>
      <c r="W53" s="259">
        <f>SUM(W12:W51)</f>
        <v>28</v>
      </c>
      <c r="X53" s="259">
        <f>SUM(X12:X51)</f>
        <v>7</v>
      </c>
      <c r="Y53" s="259">
        <f>SUM(Y12:Y51)</f>
        <v>98</v>
      </c>
      <c r="Z53" s="259">
        <f>SUM(Z12:Z51)</f>
        <v>9</v>
      </c>
      <c r="AA53" s="260" t="s">
        <v>17</v>
      </c>
      <c r="AB53" s="259">
        <f>SUM(AB12:AB51)</f>
        <v>3</v>
      </c>
      <c r="AC53" s="259">
        <f>SUM(AC12:AC51)</f>
        <v>42</v>
      </c>
      <c r="AD53" s="259">
        <f>SUM(AD12:AD51)</f>
        <v>8</v>
      </c>
      <c r="AE53" s="259">
        <f>SUM(AE12:AE51)</f>
        <v>112</v>
      </c>
      <c r="AF53" s="261">
        <f>SUM(AF12:AF51)</f>
        <v>14</v>
      </c>
      <c r="AG53" s="260" t="s">
        <v>17</v>
      </c>
      <c r="AH53" s="259">
        <f>SUM(AH12:AH51)</f>
        <v>9</v>
      </c>
      <c r="AI53" s="259">
        <f>SUM(AI12:AI51)</f>
        <v>126</v>
      </c>
      <c r="AJ53" s="259">
        <f>SUM(AJ12:AJ51)</f>
        <v>6</v>
      </c>
      <c r="AK53" s="259">
        <f>SUM(AK12:AK51)</f>
        <v>84</v>
      </c>
      <c r="AL53" s="259">
        <f>SUM(AL12:AL51)</f>
        <v>16</v>
      </c>
      <c r="AM53" s="260" t="s">
        <v>17</v>
      </c>
      <c r="AN53" s="259">
        <f>SUM(AN12:AN51)</f>
        <v>5</v>
      </c>
      <c r="AO53" s="259">
        <f>SUM(AO12:AO51)</f>
        <v>70</v>
      </c>
      <c r="AP53" s="259">
        <f>SUM(AP12:AP51)</f>
        <v>8</v>
      </c>
      <c r="AQ53" s="259">
        <f>SUM(AQ12:AQ51)</f>
        <v>112</v>
      </c>
      <c r="AR53" s="261">
        <f>SUM(AR12:AR51)</f>
        <v>14</v>
      </c>
      <c r="AS53" s="260" t="s">
        <v>17</v>
      </c>
      <c r="AT53" s="259">
        <f>SUM(AT12:AT51)</f>
        <v>5</v>
      </c>
      <c r="AU53" s="259">
        <f>SUM(AU12:AU51)</f>
        <v>50</v>
      </c>
      <c r="AV53" s="259">
        <f>SUM(AV12:AV51)</f>
        <v>12</v>
      </c>
      <c r="AW53" s="259">
        <f>SUM(AW12:AW51)</f>
        <v>120</v>
      </c>
      <c r="AX53" s="261">
        <v>14</v>
      </c>
      <c r="AY53" s="260" t="s">
        <v>17</v>
      </c>
      <c r="AZ53" s="259">
        <f>SUM(AZ12:AZ51)</f>
        <v>35</v>
      </c>
      <c r="BA53" s="259">
        <f>SUM(BA12:BA51)</f>
        <v>478</v>
      </c>
      <c r="BB53" s="259">
        <f>SUM(BB12:BB51)</f>
        <v>56</v>
      </c>
      <c r="BC53" s="259">
        <f>SUM(BC12:BC51)</f>
        <v>750</v>
      </c>
      <c r="BD53" s="261">
        <f>SUM(BD12:BD52)</f>
        <v>95</v>
      </c>
      <c r="BE53" s="259">
        <f>SUM(BE12:BE51)</f>
        <v>91</v>
      </c>
    </row>
    <row r="54" spans="1:59" s="200" customFormat="1" ht="15.75" customHeight="1" thickBot="1" x14ac:dyDescent="0.3">
      <c r="A54" s="262"/>
      <c r="B54" s="263"/>
      <c r="C54" s="197" t="s">
        <v>44</v>
      </c>
      <c r="D54" s="198">
        <f>D10+D53</f>
        <v>14</v>
      </c>
      <c r="E54" s="198">
        <f>E10+E53</f>
        <v>186</v>
      </c>
      <c r="F54" s="198">
        <f>F10+F53</f>
        <v>27</v>
      </c>
      <c r="G54" s="198">
        <f>G10+G53</f>
        <v>310</v>
      </c>
      <c r="H54" s="198">
        <f>H10+H53</f>
        <v>28</v>
      </c>
      <c r="I54" s="264" t="s">
        <v>17</v>
      </c>
      <c r="J54" s="198">
        <f>J10+J53</f>
        <v>8</v>
      </c>
      <c r="K54" s="198">
        <f>K10+K53</f>
        <v>128</v>
      </c>
      <c r="L54" s="198">
        <f>L10+L53</f>
        <v>20</v>
      </c>
      <c r="M54" s="198">
        <f>M10+M53</f>
        <v>276</v>
      </c>
      <c r="N54" s="198">
        <f>N10+N53</f>
        <v>29</v>
      </c>
      <c r="O54" s="264" t="s">
        <v>17</v>
      </c>
      <c r="P54" s="198">
        <f>P10+P53</f>
        <v>11</v>
      </c>
      <c r="Q54" s="198">
        <f>Q10+Q53</f>
        <v>158</v>
      </c>
      <c r="R54" s="198">
        <f>R10+R53</f>
        <v>19</v>
      </c>
      <c r="S54" s="198">
        <f>S10+S53</f>
        <v>262</v>
      </c>
      <c r="T54" s="198">
        <f>T10+T53</f>
        <v>29</v>
      </c>
      <c r="U54" s="264" t="s">
        <v>17</v>
      </c>
      <c r="V54" s="198">
        <f>V10+V53</f>
        <v>6</v>
      </c>
      <c r="W54" s="198">
        <f>W10+W53</f>
        <v>88</v>
      </c>
      <c r="X54" s="198">
        <f>X10+X53</f>
        <v>22</v>
      </c>
      <c r="Y54" s="198">
        <f>Y10+Y53</f>
        <v>304</v>
      </c>
      <c r="Z54" s="198">
        <f>Z10+Z53</f>
        <v>29</v>
      </c>
      <c r="AA54" s="264" t="s">
        <v>17</v>
      </c>
      <c r="AB54" s="198">
        <f>AB10+AB53</f>
        <v>9</v>
      </c>
      <c r="AC54" s="198">
        <f>AC10+AC53</f>
        <v>122</v>
      </c>
      <c r="AD54" s="198">
        <f>AD10+AD53</f>
        <v>20</v>
      </c>
      <c r="AE54" s="265">
        <f>AE10+AE53</f>
        <v>284</v>
      </c>
      <c r="AF54" s="266">
        <f>AF10+AF53</f>
        <v>31</v>
      </c>
      <c r="AG54" s="197" t="s">
        <v>17</v>
      </c>
      <c r="AH54" s="198">
        <f>AH10+AH53</f>
        <v>13</v>
      </c>
      <c r="AI54" s="198">
        <f>AI10+AI53</f>
        <v>186</v>
      </c>
      <c r="AJ54" s="198">
        <f>AJ10+AJ53</f>
        <v>17</v>
      </c>
      <c r="AK54" s="198">
        <f>AK10+AK53</f>
        <v>234</v>
      </c>
      <c r="AL54" s="198">
        <f>AL10+AL53</f>
        <v>31</v>
      </c>
      <c r="AM54" s="264" t="s">
        <v>17</v>
      </c>
      <c r="AN54" s="198">
        <f>AN10+AN53</f>
        <v>6</v>
      </c>
      <c r="AO54" s="198">
        <f>AO10+AO53</f>
        <v>84</v>
      </c>
      <c r="AP54" s="198">
        <f>AP10+AP53</f>
        <v>19</v>
      </c>
      <c r="AQ54" s="265">
        <f>AQ10+AQ53</f>
        <v>266</v>
      </c>
      <c r="AR54" s="266">
        <f>AR10+AR53</f>
        <v>32</v>
      </c>
      <c r="AS54" s="197" t="s">
        <v>17</v>
      </c>
      <c r="AT54" s="198">
        <f>AT10+AT53</f>
        <v>8</v>
      </c>
      <c r="AU54" s="198">
        <f>AU10+AU53</f>
        <v>84</v>
      </c>
      <c r="AV54" s="198">
        <f>AV10+AV53</f>
        <v>20</v>
      </c>
      <c r="AW54" s="265">
        <f>AW10+AW53</f>
        <v>200</v>
      </c>
      <c r="AX54" s="266">
        <f>AX10+AX53</f>
        <v>30</v>
      </c>
      <c r="AY54" s="197" t="s">
        <v>17</v>
      </c>
      <c r="AZ54" s="267">
        <f t="shared" ref="AZ54:BE54" si="70">AZ10+AZ53</f>
        <v>75</v>
      </c>
      <c r="BA54" s="267">
        <f t="shared" si="70"/>
        <v>1024</v>
      </c>
      <c r="BB54" s="267">
        <f t="shared" si="70"/>
        <v>164</v>
      </c>
      <c r="BC54" s="268">
        <f t="shared" si="70"/>
        <v>2130</v>
      </c>
      <c r="BD54" s="815">
        <f t="shared" si="70"/>
        <v>240</v>
      </c>
      <c r="BE54" s="269">
        <f t="shared" si="70"/>
        <v>239</v>
      </c>
    </row>
    <row r="55" spans="1:59" ht="18.75" customHeight="1" x14ac:dyDescent="0.25">
      <c r="A55" s="270"/>
      <c r="B55" s="271"/>
      <c r="C55" s="272" t="s">
        <v>16</v>
      </c>
      <c r="D55" s="979"/>
      <c r="E55" s="980"/>
      <c r="F55" s="980"/>
      <c r="G55" s="980"/>
      <c r="H55" s="980"/>
      <c r="I55" s="980"/>
      <c r="J55" s="980"/>
      <c r="K55" s="980"/>
      <c r="L55" s="980"/>
      <c r="M55" s="980"/>
      <c r="N55" s="980"/>
      <c r="O55" s="980"/>
      <c r="P55" s="980"/>
      <c r="Q55" s="980"/>
      <c r="R55" s="980"/>
      <c r="S55" s="980"/>
      <c r="T55" s="980"/>
      <c r="U55" s="980"/>
      <c r="V55" s="980"/>
      <c r="W55" s="980"/>
      <c r="X55" s="980"/>
      <c r="Y55" s="980"/>
      <c r="Z55" s="980"/>
      <c r="AA55" s="980"/>
      <c r="AB55" s="979"/>
      <c r="AC55" s="980"/>
      <c r="AD55" s="980"/>
      <c r="AE55" s="980"/>
      <c r="AF55" s="980"/>
      <c r="AG55" s="980"/>
      <c r="AH55" s="980"/>
      <c r="AI55" s="980"/>
      <c r="AJ55" s="980"/>
      <c r="AK55" s="980"/>
      <c r="AL55" s="980"/>
      <c r="AM55" s="980"/>
      <c r="AN55" s="980"/>
      <c r="AO55" s="980"/>
      <c r="AP55" s="980"/>
      <c r="AQ55" s="980"/>
      <c r="AR55" s="980"/>
      <c r="AS55" s="980"/>
      <c r="AT55" s="980"/>
      <c r="AU55" s="980"/>
      <c r="AV55" s="980"/>
      <c r="AW55" s="980"/>
      <c r="AX55" s="980"/>
      <c r="AY55" s="980"/>
      <c r="AZ55" s="981"/>
      <c r="BA55" s="982"/>
      <c r="BB55" s="982"/>
      <c r="BC55" s="982"/>
      <c r="BD55" s="983"/>
      <c r="BE55" s="982"/>
      <c r="BF55" s="273"/>
      <c r="BG55" s="273"/>
    </row>
    <row r="56" spans="1:59" s="1" customFormat="1" ht="15" customHeight="1" x14ac:dyDescent="0.2">
      <c r="A56" s="12" t="s">
        <v>235</v>
      </c>
      <c r="B56" s="29" t="s">
        <v>15</v>
      </c>
      <c r="C56" s="14" t="s">
        <v>236</v>
      </c>
      <c r="D56" s="97"/>
      <c r="E56" s="16" t="str">
        <f t="shared" ref="E56" si="71">IF(D56*15=0,"",D56*15)</f>
        <v/>
      </c>
      <c r="F56" s="98"/>
      <c r="G56" s="16" t="str">
        <f t="shared" ref="G56" si="72">IF(F56*15=0,"",F56*15)</f>
        <v/>
      </c>
      <c r="H56" s="99" t="s">
        <v>17</v>
      </c>
      <c r="I56" s="100"/>
      <c r="J56" s="97"/>
      <c r="K56" s="16" t="str">
        <f t="shared" ref="K56" si="73">IF(J56*15=0,"",J56*15)</f>
        <v/>
      </c>
      <c r="L56" s="98"/>
      <c r="M56" s="16" t="str">
        <f t="shared" ref="M56" si="74">IF(L56*15=0,"",L56*15)</f>
        <v/>
      </c>
      <c r="N56" s="99" t="s">
        <v>17</v>
      </c>
      <c r="O56" s="100"/>
      <c r="P56" s="97"/>
      <c r="Q56" s="16" t="str">
        <f t="shared" ref="Q56" si="75">IF(P56*15=0,"",P56*15)</f>
        <v/>
      </c>
      <c r="R56" s="98"/>
      <c r="S56" s="16" t="str">
        <f t="shared" ref="S56" si="76">IF(R56*15=0,"",R56*15)</f>
        <v/>
      </c>
      <c r="T56" s="99" t="s">
        <v>17</v>
      </c>
      <c r="U56" s="100"/>
      <c r="V56" s="97"/>
      <c r="W56" s="16" t="str">
        <f t="shared" ref="W56" si="77">IF(V56*15=0,"",V56*15)</f>
        <v/>
      </c>
      <c r="X56" s="98"/>
      <c r="Y56" s="16" t="str">
        <f t="shared" ref="Y56" si="78">IF(X56*15=0,"",X56*15)</f>
        <v/>
      </c>
      <c r="Z56" s="99" t="s">
        <v>17</v>
      </c>
      <c r="AA56" s="100"/>
      <c r="AB56" s="97"/>
      <c r="AC56" s="16" t="str">
        <f t="shared" ref="AC56" si="79">IF(AB56*15=0,"",AB56*15)</f>
        <v/>
      </c>
      <c r="AD56" s="98"/>
      <c r="AE56" s="16" t="str">
        <f t="shared" ref="AE56" si="80">IF(AD56*15=0,"",AD56*15)</f>
        <v/>
      </c>
      <c r="AF56" s="99" t="s">
        <v>17</v>
      </c>
      <c r="AG56" s="100"/>
      <c r="AH56" s="97"/>
      <c r="AI56" s="16" t="str">
        <f t="shared" ref="AI56" si="81">IF(AH56*15=0,"",AH56*15)</f>
        <v/>
      </c>
      <c r="AJ56" s="98"/>
      <c r="AK56" s="16" t="str">
        <f t="shared" ref="AK56" si="82">IF(AJ56*15=0,"",AJ56*15)</f>
        <v/>
      </c>
      <c r="AL56" s="99" t="s">
        <v>17</v>
      </c>
      <c r="AM56" s="100"/>
      <c r="AN56" s="97"/>
      <c r="AO56" s="16" t="str">
        <f t="shared" ref="AO56" si="83">IF(AN56*15=0,"",AN56*15)</f>
        <v/>
      </c>
      <c r="AP56" s="98"/>
      <c r="AQ56" s="16" t="str">
        <f t="shared" ref="AQ56" si="84">IF(AP56*15=0,"",AP56*15)</f>
        <v/>
      </c>
      <c r="AR56" s="99" t="s">
        <v>17</v>
      </c>
      <c r="AS56" s="100"/>
      <c r="AT56" s="97"/>
      <c r="AU56" s="16" t="str">
        <f t="shared" ref="AU56" si="85">IF(AT56*15=0,"",AT56*15)</f>
        <v/>
      </c>
      <c r="AV56" s="98"/>
      <c r="AW56" s="16" t="str">
        <f t="shared" ref="AW56" si="86">IF(AV56*15=0,"",AV56*15)</f>
        <v/>
      </c>
      <c r="AX56" s="99" t="s">
        <v>17</v>
      </c>
      <c r="AY56" s="19" t="s">
        <v>356</v>
      </c>
      <c r="AZ56" s="24" t="str">
        <f t="shared" ref="AZ56" si="87">IF(D56+J56+P56+V56+AB56+AH56+AN56+AT56=0,"",D56+J56+P56+V56+AB56+AH56+AN56+AT56)</f>
        <v/>
      </c>
      <c r="BA56" s="104" t="str">
        <f>IF((P56+V56+AB56+AH56+AN56+AT56)*14=0,"",(P56+V56+AB56+AH56+AN56+AT56)*14)</f>
        <v/>
      </c>
      <c r="BB56" s="25" t="str">
        <f t="shared" ref="BB56" si="88">IF(F56+L56+R56+X56+AD56+AJ56+AP56+AV56=0,"",F56+L56+R56+X56+AD56+AJ56+AP56+AV56)</f>
        <v/>
      </c>
      <c r="BC56" s="16" t="str">
        <f>IF((L56+F56+R56+X56+AD56+AJ56+AP56+AV56)*14=0,"",(L56+F56+R56+X56+AD56+AJ56+AP56+AV56)*14)</f>
        <v/>
      </c>
      <c r="BD56" s="99" t="s">
        <v>17</v>
      </c>
      <c r="BE56" s="119" t="str">
        <f t="shared" ref="BE56" si="89">IF(D56+F56+L56+J56+P56+R56+V56+X56+AB56+AD56+AH56+AJ56+AN56+AP56+AT56+AV56=0,"",D56+F56+L56+J56+P56+R56+V56+X56+AB56+AD56+AH56+AJ56+AN56+AP56+AT56+AV56)</f>
        <v/>
      </c>
      <c r="BF56" s="274"/>
      <c r="BG56" s="274"/>
    </row>
    <row r="57" spans="1:59" s="1" customFormat="1" ht="15.75" customHeight="1" x14ac:dyDescent="0.2">
      <c r="A57" s="28" t="s">
        <v>237</v>
      </c>
      <c r="B57" s="29" t="s">
        <v>15</v>
      </c>
      <c r="C57" s="217" t="s">
        <v>238</v>
      </c>
      <c r="D57" s="97"/>
      <c r="E57" s="16" t="str">
        <f t="shared" ref="E57:E58" si="90">IF(D57*15=0,"",D57*15)</f>
        <v/>
      </c>
      <c r="F57" s="98"/>
      <c r="G57" s="16" t="str">
        <f t="shared" ref="G57:G58" si="91">IF(F57*15=0,"",F57*15)</f>
        <v/>
      </c>
      <c r="H57" s="99" t="s">
        <v>17</v>
      </c>
      <c r="I57" s="100"/>
      <c r="J57" s="97"/>
      <c r="K57" s="16" t="str">
        <f t="shared" ref="K57:K58" si="92">IF(J57*15=0,"",J57*15)</f>
        <v/>
      </c>
      <c r="L57" s="98"/>
      <c r="M57" s="16" t="str">
        <f t="shared" ref="M57:M58" si="93">IF(L57*15=0,"",L57*15)</f>
        <v/>
      </c>
      <c r="N57" s="99" t="s">
        <v>17</v>
      </c>
      <c r="O57" s="100"/>
      <c r="P57" s="97"/>
      <c r="Q57" s="16" t="str">
        <f t="shared" ref="Q57:Q58" si="94">IF(P57*15=0,"",P57*15)</f>
        <v/>
      </c>
      <c r="R57" s="98"/>
      <c r="S57" s="16" t="str">
        <f t="shared" ref="S57:S58" si="95">IF(R57*15=0,"",R57*15)</f>
        <v/>
      </c>
      <c r="T57" s="99" t="s">
        <v>17</v>
      </c>
      <c r="U57" s="100"/>
      <c r="V57" s="97"/>
      <c r="W57" s="16" t="str">
        <f t="shared" ref="W57:W58" si="96">IF(V57*15=0,"",V57*15)</f>
        <v/>
      </c>
      <c r="X57" s="98"/>
      <c r="Y57" s="16" t="str">
        <f t="shared" ref="Y57:Y58" si="97">IF(X57*15=0,"",X57*15)</f>
        <v/>
      </c>
      <c r="Z57" s="99" t="s">
        <v>17</v>
      </c>
      <c r="AA57" s="100"/>
      <c r="AB57" s="97"/>
      <c r="AC57" s="16" t="str">
        <f t="shared" ref="AC57:AC58" si="98">IF(AB57*15=0,"",AB57*15)</f>
        <v/>
      </c>
      <c r="AD57" s="98"/>
      <c r="AE57" s="16" t="str">
        <f t="shared" ref="AE57:AE58" si="99">IF(AD57*15=0,"",AD57*15)</f>
        <v/>
      </c>
      <c r="AF57" s="99" t="s">
        <v>17</v>
      </c>
      <c r="AG57" s="100"/>
      <c r="AH57" s="97"/>
      <c r="AI57" s="16" t="str">
        <f t="shared" ref="AI57:AI58" si="100">IF(AH57*15=0,"",AH57*15)</f>
        <v/>
      </c>
      <c r="AJ57" s="98"/>
      <c r="AK57" s="16" t="str">
        <f t="shared" ref="AK57:AK58" si="101">IF(AJ57*15=0,"",AJ57*15)</f>
        <v/>
      </c>
      <c r="AL57" s="99" t="s">
        <v>17</v>
      </c>
      <c r="AM57" s="100"/>
      <c r="AN57" s="97"/>
      <c r="AO57" s="16" t="str">
        <f t="shared" ref="AO57:AO58" si="102">IF(AN57*15=0,"",AN57*15)</f>
        <v/>
      </c>
      <c r="AP57" s="98"/>
      <c r="AQ57" s="16" t="str">
        <f t="shared" ref="AQ57:AQ58" si="103">IF(AP57*15=0,"",AP57*15)</f>
        <v/>
      </c>
      <c r="AR57" s="99" t="s">
        <v>17</v>
      </c>
      <c r="AS57" s="100"/>
      <c r="AT57" s="97"/>
      <c r="AU57" s="16" t="str">
        <f t="shared" ref="AU57:AU58" si="104">IF(AT57*15=0,"",AT57*15)</f>
        <v/>
      </c>
      <c r="AV57" s="98"/>
      <c r="AW57" s="16" t="str">
        <f t="shared" ref="AW57:AW58" si="105">IF(AV57*15=0,"",AV57*15)</f>
        <v/>
      </c>
      <c r="AX57" s="99" t="s">
        <v>17</v>
      </c>
      <c r="AY57" s="19" t="s">
        <v>356</v>
      </c>
      <c r="AZ57" s="24" t="str">
        <f t="shared" ref="AZ57:AZ58" si="106">IF(D57+J57+P57+V57+AB57+AH57+AN57+AT57=0,"",D57+J57+P57+V57+AB57+AH57+AN57+AT57)</f>
        <v/>
      </c>
      <c r="BA57" s="104" t="str">
        <f>IF((P57+V57+AB57+AH57+AN57+AT57)*14=0,"",(P57+V57+AB57+AH57+AN57+AT57)*14)</f>
        <v/>
      </c>
      <c r="BB57" s="25" t="str">
        <f t="shared" ref="BB57:BB58" si="107">IF(F57+L57+R57+X57+AD57+AJ57+AP57+AV57=0,"",F57+L57+R57+X57+AD57+AJ57+AP57+AV57)</f>
        <v/>
      </c>
      <c r="BC57" s="104" t="str">
        <f>IF((L57+F57+R57+X57+AD57+AJ57+AP57+AV57)*14=0,"",(L57+F57+R57+X57+AD57+AJ57+AP57+AV57)*14)</f>
        <v/>
      </c>
      <c r="BD57" s="99" t="s">
        <v>17</v>
      </c>
      <c r="BE57" s="119" t="str">
        <f t="shared" ref="BE57:BE58" si="108">IF(D57+F57+L57+J57+P57+R57+V57+X57+AB57+AD57+AH57+AJ57+AN57+AP57+AT57+AV57=0,"",D57+F57+L57+J57+P57+R57+V57+X57+AB57+AD57+AH57+AJ57+AN57+AP57+AT57+AV57)</f>
        <v/>
      </c>
      <c r="BF57" s="274"/>
      <c r="BG57" s="274"/>
    </row>
    <row r="58" spans="1:59" s="1" customFormat="1" ht="15.75" customHeight="1" thickBot="1" x14ac:dyDescent="0.25">
      <c r="A58" s="363" t="s">
        <v>281</v>
      </c>
      <c r="B58" s="29" t="s">
        <v>15</v>
      </c>
      <c r="C58" s="352" t="s">
        <v>282</v>
      </c>
      <c r="D58" s="97"/>
      <c r="E58" s="16" t="str">
        <f t="shared" si="90"/>
        <v/>
      </c>
      <c r="F58" s="98"/>
      <c r="G58" s="16" t="str">
        <f t="shared" si="91"/>
        <v/>
      </c>
      <c r="H58" s="99" t="s">
        <v>17</v>
      </c>
      <c r="I58" s="100"/>
      <c r="J58" s="97"/>
      <c r="K58" s="16" t="str">
        <f t="shared" si="92"/>
        <v/>
      </c>
      <c r="L58" s="98"/>
      <c r="M58" s="16" t="str">
        <f t="shared" si="93"/>
        <v/>
      </c>
      <c r="N58" s="99" t="s">
        <v>17</v>
      </c>
      <c r="O58" s="100"/>
      <c r="P58" s="97"/>
      <c r="Q58" s="16" t="str">
        <f t="shared" si="94"/>
        <v/>
      </c>
      <c r="R58" s="98"/>
      <c r="S58" s="16" t="str">
        <f t="shared" si="95"/>
        <v/>
      </c>
      <c r="T58" s="99" t="s">
        <v>17</v>
      </c>
      <c r="U58" s="100"/>
      <c r="V58" s="97"/>
      <c r="W58" s="16" t="str">
        <f t="shared" si="96"/>
        <v/>
      </c>
      <c r="X58" s="98"/>
      <c r="Y58" s="16" t="str">
        <f t="shared" si="97"/>
        <v/>
      </c>
      <c r="Z58" s="99" t="s">
        <v>17</v>
      </c>
      <c r="AA58" s="100"/>
      <c r="AB58" s="97"/>
      <c r="AC58" s="16" t="str">
        <f t="shared" si="98"/>
        <v/>
      </c>
      <c r="AD58" s="98"/>
      <c r="AE58" s="16" t="str">
        <f t="shared" si="99"/>
        <v/>
      </c>
      <c r="AF58" s="99" t="s">
        <v>17</v>
      </c>
      <c r="AG58" s="100"/>
      <c r="AH58" s="97"/>
      <c r="AI58" s="16" t="str">
        <f t="shared" si="100"/>
        <v/>
      </c>
      <c r="AJ58" s="98"/>
      <c r="AK58" s="16" t="str">
        <f t="shared" si="101"/>
        <v/>
      </c>
      <c r="AL58" s="99" t="s">
        <v>17</v>
      </c>
      <c r="AM58" s="100"/>
      <c r="AN58" s="97"/>
      <c r="AO58" s="16" t="str">
        <f t="shared" si="102"/>
        <v/>
      </c>
      <c r="AP58" s="98"/>
      <c r="AQ58" s="16" t="str">
        <f t="shared" si="103"/>
        <v/>
      </c>
      <c r="AR58" s="99" t="s">
        <v>17</v>
      </c>
      <c r="AS58" s="100"/>
      <c r="AT58" s="97"/>
      <c r="AU58" s="16" t="str">
        <f t="shared" si="104"/>
        <v/>
      </c>
      <c r="AV58" s="98"/>
      <c r="AW58" s="16" t="str">
        <f t="shared" si="105"/>
        <v/>
      </c>
      <c r="AX58" s="99" t="s">
        <v>17</v>
      </c>
      <c r="AY58" s="19" t="s">
        <v>356</v>
      </c>
      <c r="AZ58" s="24" t="str">
        <f t="shared" si="106"/>
        <v/>
      </c>
      <c r="BA58" s="104" t="str">
        <f>IF((P58+V58+AB58+AH58+AN58+AT58)*14=0,"",(P58+V58+AB58+AH58+AN58+AT58)*14)</f>
        <v/>
      </c>
      <c r="BB58" s="25" t="str">
        <f t="shared" si="107"/>
        <v/>
      </c>
      <c r="BC58" s="16" t="str">
        <f>IF((L58+F58+R58+X58+AD58+AJ58+AP58+AV58)*14=0,"",(L58+F58+R58+X58+AD58+AJ58+AP58+AV58)*14)</f>
        <v/>
      </c>
      <c r="BD58" s="99" t="s">
        <v>17</v>
      </c>
      <c r="BE58" s="119" t="str">
        <f t="shared" si="108"/>
        <v/>
      </c>
      <c r="BF58" s="274"/>
      <c r="BG58" s="274"/>
    </row>
    <row r="59" spans="1:59" ht="15.75" customHeight="1" thickBot="1" x14ac:dyDescent="0.3">
      <c r="A59" s="275"/>
      <c r="B59" s="276"/>
      <c r="C59" s="277" t="s">
        <v>18</v>
      </c>
      <c r="D59" s="278">
        <f>SUM(D52:D58)</f>
        <v>19</v>
      </c>
      <c r="E59" s="279">
        <f>SUM(E52:E58)</f>
        <v>260</v>
      </c>
      <c r="F59" s="280">
        <f>SUM(F52:F58)</f>
        <v>29</v>
      </c>
      <c r="G59" s="279">
        <f>SUM(G52:G58)</f>
        <v>336</v>
      </c>
      <c r="H59" s="281" t="s">
        <v>17</v>
      </c>
      <c r="I59" s="282" t="s">
        <v>17</v>
      </c>
      <c r="J59" s="283">
        <f>SUM(J52:J58)</f>
        <v>11</v>
      </c>
      <c r="K59" s="279">
        <f>SUM(K52:K58)</f>
        <v>174</v>
      </c>
      <c r="L59" s="280">
        <f>SUM(L52:L58)</f>
        <v>26</v>
      </c>
      <c r="M59" s="279">
        <f>SUM(M52:M58)</f>
        <v>356</v>
      </c>
      <c r="N59" s="281" t="s">
        <v>17</v>
      </c>
      <c r="O59" s="282" t="s">
        <v>17</v>
      </c>
      <c r="P59" s="278">
        <f>SUM(P52:P58)</f>
        <v>14</v>
      </c>
      <c r="Q59" s="279">
        <f>SUM(Q52:Q58)</f>
        <v>200</v>
      </c>
      <c r="R59" s="280">
        <f>SUM(R52:R58)</f>
        <v>26</v>
      </c>
      <c r="S59" s="279">
        <f>SUM(S52:S58)</f>
        <v>360</v>
      </c>
      <c r="T59" s="284" t="s">
        <v>17</v>
      </c>
      <c r="U59" s="282" t="s">
        <v>17</v>
      </c>
      <c r="V59" s="283">
        <f>SUM(V52:V58)</f>
        <v>8</v>
      </c>
      <c r="W59" s="279">
        <f>SUM(W52:W58)</f>
        <v>116</v>
      </c>
      <c r="X59" s="280">
        <f>SUM(X52:X58)</f>
        <v>29</v>
      </c>
      <c r="Y59" s="279">
        <f>SUM(Y52:Y58)</f>
        <v>402</v>
      </c>
      <c r="Z59" s="281" t="s">
        <v>17</v>
      </c>
      <c r="AA59" s="282" t="s">
        <v>17</v>
      </c>
      <c r="AB59" s="278">
        <f>SUM(AB52:AB58)</f>
        <v>12</v>
      </c>
      <c r="AC59" s="279">
        <f>SUM(AC52:AC58)</f>
        <v>164</v>
      </c>
      <c r="AD59" s="280">
        <f>SUM(AD52:AD58)</f>
        <v>28</v>
      </c>
      <c r="AE59" s="279">
        <f>SUM(AE52:AE58)</f>
        <v>396</v>
      </c>
      <c r="AF59" s="281" t="s">
        <v>17</v>
      </c>
      <c r="AG59" s="282" t="s">
        <v>17</v>
      </c>
      <c r="AH59" s="283">
        <f>SUM(AH52:AH58)</f>
        <v>22</v>
      </c>
      <c r="AI59" s="279">
        <f>SUM(AI52:AI58)</f>
        <v>312</v>
      </c>
      <c r="AJ59" s="280">
        <f>SUM(AJ52:AJ58)</f>
        <v>23</v>
      </c>
      <c r="AK59" s="279">
        <f>SUM(AK52:AK58)</f>
        <v>318</v>
      </c>
      <c r="AL59" s="281" t="s">
        <v>17</v>
      </c>
      <c r="AM59" s="282" t="s">
        <v>17</v>
      </c>
      <c r="AN59" s="278">
        <f>SUM(AN52:AN58)</f>
        <v>11</v>
      </c>
      <c r="AO59" s="279">
        <f>SUM(AO52:AO58)</f>
        <v>154</v>
      </c>
      <c r="AP59" s="280">
        <f>SUM(AP52:AP58)</f>
        <v>27</v>
      </c>
      <c r="AQ59" s="279">
        <f>SUM(AQ52:AQ58)</f>
        <v>378</v>
      </c>
      <c r="AR59" s="284" t="s">
        <v>17</v>
      </c>
      <c r="AS59" s="282" t="s">
        <v>17</v>
      </c>
      <c r="AT59" s="283">
        <f>SUM(AT52:AT58)</f>
        <v>14</v>
      </c>
      <c r="AU59" s="279">
        <f>SUM(AU52:AU58)</f>
        <v>144</v>
      </c>
      <c r="AV59" s="280">
        <f>SUM(AV52:AV58)</f>
        <v>32</v>
      </c>
      <c r="AW59" s="279">
        <f>SUM(AW52:AW58)</f>
        <v>320</v>
      </c>
      <c r="AX59" s="281" t="s">
        <v>17</v>
      </c>
      <c r="AY59" s="282" t="s">
        <v>17</v>
      </c>
      <c r="AZ59" s="285">
        <f>IF(D59+J59+P59+V59=0,"",D59+J59+P59+V59)</f>
        <v>52</v>
      </c>
      <c r="BA59" s="286">
        <v>10</v>
      </c>
      <c r="BB59" s="287">
        <f>IF(F59+L59+R59+X59=0,"",F59+L59+R59+X59)</f>
        <v>110</v>
      </c>
      <c r="BC59" s="286">
        <f>IF((L59+F59+R59+X59+AD59+AJ59+AP59+AV59)*14=0,"",(L59+F59+R59+X59+AD59+AJ59+AP59+AV59)*14)</f>
        <v>3080</v>
      </c>
      <c r="BD59" s="281" t="s">
        <v>17</v>
      </c>
      <c r="BE59" s="288" t="s">
        <v>43</v>
      </c>
    </row>
    <row r="60" spans="1:59" ht="15.75" customHeight="1" thickBot="1" x14ac:dyDescent="0.3">
      <c r="A60" s="289"/>
      <c r="B60" s="290"/>
      <c r="C60" s="291" t="s">
        <v>45</v>
      </c>
      <c r="D60" s="292">
        <f>D54+D59</f>
        <v>33</v>
      </c>
      <c r="E60" s="293">
        <f>E54+E59</f>
        <v>446</v>
      </c>
      <c r="F60" s="294">
        <f>F54+F59</f>
        <v>56</v>
      </c>
      <c r="G60" s="293">
        <f>G54+G59</f>
        <v>646</v>
      </c>
      <c r="H60" s="295" t="s">
        <v>17</v>
      </c>
      <c r="I60" s="296" t="s">
        <v>17</v>
      </c>
      <c r="J60" s="297">
        <f>J54+J59</f>
        <v>19</v>
      </c>
      <c r="K60" s="293">
        <f>K54+K59</f>
        <v>302</v>
      </c>
      <c r="L60" s="294">
        <f>L54+L59</f>
        <v>46</v>
      </c>
      <c r="M60" s="293">
        <f>M54+M59</f>
        <v>632</v>
      </c>
      <c r="N60" s="295" t="s">
        <v>17</v>
      </c>
      <c r="O60" s="296" t="s">
        <v>17</v>
      </c>
      <c r="P60" s="292">
        <f>P54+P59</f>
        <v>25</v>
      </c>
      <c r="Q60" s="293">
        <f>Q54+Q59</f>
        <v>358</v>
      </c>
      <c r="R60" s="294">
        <f>R54+R59</f>
        <v>45</v>
      </c>
      <c r="S60" s="293">
        <f>S54+S59</f>
        <v>622</v>
      </c>
      <c r="T60" s="298" t="s">
        <v>17</v>
      </c>
      <c r="U60" s="296" t="s">
        <v>17</v>
      </c>
      <c r="V60" s="297">
        <f>V54+V59</f>
        <v>14</v>
      </c>
      <c r="W60" s="293">
        <f>W54+W59</f>
        <v>204</v>
      </c>
      <c r="X60" s="294">
        <f>X54+X59</f>
        <v>51</v>
      </c>
      <c r="Y60" s="293">
        <f>Y54+Y59</f>
        <v>706</v>
      </c>
      <c r="Z60" s="295" t="s">
        <v>17</v>
      </c>
      <c r="AA60" s="296" t="s">
        <v>17</v>
      </c>
      <c r="AB60" s="292">
        <f>AB54+AB59</f>
        <v>21</v>
      </c>
      <c r="AC60" s="293">
        <f>AC54+AC59</f>
        <v>286</v>
      </c>
      <c r="AD60" s="294">
        <f>AD54+AD59</f>
        <v>48</v>
      </c>
      <c r="AE60" s="293">
        <f>AE54+AE59</f>
        <v>680</v>
      </c>
      <c r="AF60" s="295" t="s">
        <v>17</v>
      </c>
      <c r="AG60" s="296" t="s">
        <v>17</v>
      </c>
      <c r="AH60" s="297">
        <f>AH54+AH59</f>
        <v>35</v>
      </c>
      <c r="AI60" s="293">
        <f>AI54+AI59</f>
        <v>498</v>
      </c>
      <c r="AJ60" s="294">
        <f>AJ54+AJ59</f>
        <v>40</v>
      </c>
      <c r="AK60" s="293">
        <f>AK54+AK59</f>
        <v>552</v>
      </c>
      <c r="AL60" s="295" t="s">
        <v>17</v>
      </c>
      <c r="AM60" s="296" t="s">
        <v>17</v>
      </c>
      <c r="AN60" s="292">
        <f>AN54+AN59</f>
        <v>17</v>
      </c>
      <c r="AO60" s="293">
        <f>AO54+AO59</f>
        <v>238</v>
      </c>
      <c r="AP60" s="294">
        <f>AP54+AP59</f>
        <v>46</v>
      </c>
      <c r="AQ60" s="293">
        <f>AQ54+AQ59</f>
        <v>644</v>
      </c>
      <c r="AR60" s="298" t="s">
        <v>17</v>
      </c>
      <c r="AS60" s="296" t="s">
        <v>17</v>
      </c>
      <c r="AT60" s="297">
        <f>AT54+AT59</f>
        <v>22</v>
      </c>
      <c r="AU60" s="293">
        <f>AU54+AU59</f>
        <v>228</v>
      </c>
      <c r="AV60" s="294">
        <f>AV54+AV59</f>
        <v>52</v>
      </c>
      <c r="AW60" s="293">
        <f>AW54+AW59</f>
        <v>520</v>
      </c>
      <c r="AX60" s="295" t="s">
        <v>17</v>
      </c>
      <c r="AY60" s="296" t="s">
        <v>17</v>
      </c>
      <c r="AZ60" s="299">
        <f>IF(D60+J60+P60+V60+AB60+AN60+AT60+AH60=0,"",D60+J60+P60+V60+AB60+AN60+AT60+AH60)</f>
        <v>186</v>
      </c>
      <c r="BA60" s="299">
        <v>1282</v>
      </c>
      <c r="BB60" s="299">
        <f>IF(F60+L60+R60+X60+AD60+AP60+AV60+AJ60=0,"",F60+L60+R60+X60+AD60+AP60+AV60+AJ60)</f>
        <v>384</v>
      </c>
      <c r="BC60" s="299">
        <v>2036</v>
      </c>
      <c r="BD60" s="295" t="s">
        <v>17</v>
      </c>
      <c r="BE60" s="300" t="s">
        <v>43</v>
      </c>
    </row>
    <row r="61" spans="1:59" ht="15.75" customHeight="1" thickTop="1" x14ac:dyDescent="0.25">
      <c r="A61" s="301"/>
      <c r="B61" s="302"/>
      <c r="C61" s="303"/>
      <c r="D61" s="979"/>
      <c r="E61" s="980"/>
      <c r="F61" s="980"/>
      <c r="G61" s="980"/>
      <c r="H61" s="980"/>
      <c r="I61" s="980"/>
      <c r="J61" s="980"/>
      <c r="K61" s="980"/>
      <c r="L61" s="980"/>
      <c r="M61" s="980"/>
      <c r="N61" s="980"/>
      <c r="O61" s="980"/>
      <c r="P61" s="980"/>
      <c r="Q61" s="980"/>
      <c r="R61" s="980"/>
      <c r="S61" s="980"/>
      <c r="T61" s="980"/>
      <c r="U61" s="980"/>
      <c r="V61" s="980"/>
      <c r="W61" s="980"/>
      <c r="X61" s="980"/>
      <c r="Y61" s="980"/>
      <c r="Z61" s="980"/>
      <c r="AA61" s="980"/>
      <c r="AB61" s="979"/>
      <c r="AC61" s="980"/>
      <c r="AD61" s="980"/>
      <c r="AE61" s="980"/>
      <c r="AF61" s="980"/>
      <c r="AG61" s="980"/>
      <c r="AH61" s="980"/>
      <c r="AI61" s="980"/>
      <c r="AJ61" s="980"/>
      <c r="AK61" s="980"/>
      <c r="AL61" s="980"/>
      <c r="AM61" s="980"/>
      <c r="AN61" s="980"/>
      <c r="AO61" s="980"/>
      <c r="AP61" s="980"/>
      <c r="AQ61" s="980"/>
      <c r="AR61" s="980"/>
      <c r="AS61" s="980"/>
      <c r="AT61" s="980"/>
      <c r="AU61" s="980"/>
      <c r="AV61" s="980"/>
      <c r="AW61" s="980"/>
      <c r="AX61" s="980"/>
      <c r="AY61" s="980"/>
      <c r="AZ61" s="981"/>
      <c r="BA61" s="982"/>
      <c r="BB61" s="982"/>
      <c r="BC61" s="982"/>
      <c r="BD61" s="982"/>
      <c r="BE61" s="982"/>
      <c r="BF61" s="273"/>
      <c r="BG61" s="273"/>
    </row>
    <row r="62" spans="1:59" s="315" customFormat="1" ht="15.75" customHeight="1" x14ac:dyDescent="0.2">
      <c r="A62" s="304" t="s">
        <v>241</v>
      </c>
      <c r="B62" s="140" t="s">
        <v>15</v>
      </c>
      <c r="C62" s="305" t="s">
        <v>20</v>
      </c>
      <c r="D62" s="306"/>
      <c r="E62" s="134"/>
      <c r="F62" s="134"/>
      <c r="G62" s="134"/>
      <c r="H62" s="307"/>
      <c r="I62" s="308"/>
      <c r="J62" s="309"/>
      <c r="K62" s="134"/>
      <c r="L62" s="134"/>
      <c r="M62" s="134">
        <v>160</v>
      </c>
      <c r="N62" s="307">
        <v>0</v>
      </c>
      <c r="O62" s="308" t="s">
        <v>170</v>
      </c>
      <c r="P62" s="135"/>
      <c r="Q62" s="134"/>
      <c r="R62" s="134"/>
      <c r="S62" s="134"/>
      <c r="T62" s="307"/>
      <c r="U62" s="307"/>
      <c r="V62" s="307"/>
      <c r="W62" s="134"/>
      <c r="X62" s="134"/>
      <c r="Y62" s="134"/>
      <c r="Z62" s="307"/>
      <c r="AA62" s="308"/>
      <c r="AB62" s="309"/>
      <c r="AC62" s="134"/>
      <c r="AD62" s="134"/>
      <c r="AE62" s="134"/>
      <c r="AF62" s="307"/>
      <c r="AG62" s="307"/>
      <c r="AH62" s="307"/>
      <c r="AI62" s="134"/>
      <c r="AJ62" s="134"/>
      <c r="AK62" s="143"/>
      <c r="AL62" s="144"/>
      <c r="AM62" s="310"/>
      <c r="AN62" s="309"/>
      <c r="AO62" s="134"/>
      <c r="AP62" s="134"/>
      <c r="AQ62" s="134"/>
      <c r="AR62" s="307"/>
      <c r="AS62" s="308"/>
      <c r="AT62" s="309"/>
      <c r="AU62" s="134"/>
      <c r="AV62" s="134"/>
      <c r="AW62" s="98"/>
      <c r="AX62" s="36"/>
      <c r="AY62" s="311"/>
      <c r="AZ62" s="312"/>
      <c r="BA62" s="313"/>
      <c r="BB62" s="313"/>
      <c r="BC62" s="313"/>
      <c r="BD62" s="313"/>
      <c r="BE62" s="313"/>
      <c r="BF62" s="314"/>
      <c r="BG62" s="314"/>
    </row>
    <row r="63" spans="1:59" s="315" customFormat="1" ht="15.75" customHeight="1" x14ac:dyDescent="0.2">
      <c r="A63" s="316" t="s">
        <v>339</v>
      </c>
      <c r="B63" s="317" t="s">
        <v>15</v>
      </c>
      <c r="C63" s="318" t="s">
        <v>21</v>
      </c>
      <c r="D63" s="319"/>
      <c r="E63" s="134"/>
      <c r="F63" s="134"/>
      <c r="G63" s="134"/>
      <c r="H63" s="307"/>
      <c r="I63" s="320"/>
      <c r="J63" s="309"/>
      <c r="K63" s="134"/>
      <c r="L63" s="134"/>
      <c r="M63" s="134"/>
      <c r="N63" s="307"/>
      <c r="O63" s="320"/>
      <c r="P63" s="135"/>
      <c r="Q63" s="134"/>
      <c r="R63" s="134"/>
      <c r="S63" s="134"/>
      <c r="T63" s="307"/>
      <c r="U63" s="307"/>
      <c r="V63" s="307"/>
      <c r="W63" s="134"/>
      <c r="X63" s="134"/>
      <c r="Y63" s="134">
        <v>160</v>
      </c>
      <c r="Z63" s="307">
        <v>0</v>
      </c>
      <c r="AA63" s="320" t="s">
        <v>170</v>
      </c>
      <c r="AB63" s="309"/>
      <c r="AC63" s="134"/>
      <c r="AD63" s="134"/>
      <c r="AE63" s="134"/>
      <c r="AF63" s="307"/>
      <c r="AG63" s="307"/>
      <c r="AH63" s="307"/>
      <c r="AI63" s="134"/>
      <c r="AJ63" s="134"/>
      <c r="AK63" s="143"/>
      <c r="AL63" s="144"/>
      <c r="AM63" s="321"/>
      <c r="AN63" s="309"/>
      <c r="AO63" s="134"/>
      <c r="AP63" s="134"/>
      <c r="AQ63" s="134"/>
      <c r="AR63" s="307"/>
      <c r="AS63" s="320"/>
      <c r="AT63" s="309"/>
      <c r="AU63" s="134"/>
      <c r="AV63" s="134"/>
      <c r="AW63" s="98"/>
      <c r="AX63" s="36"/>
      <c r="AY63" s="311"/>
      <c r="AZ63" s="312"/>
      <c r="BA63" s="313"/>
      <c r="BB63" s="313"/>
      <c r="BC63" s="313"/>
      <c r="BD63" s="313"/>
      <c r="BE63" s="313"/>
      <c r="BF63" s="314"/>
      <c r="BG63" s="314"/>
    </row>
    <row r="64" spans="1:59" s="315" customFormat="1" ht="15.75" customHeight="1" x14ac:dyDescent="0.2">
      <c r="A64" s="316" t="s">
        <v>340</v>
      </c>
      <c r="B64" s="317" t="s">
        <v>15</v>
      </c>
      <c r="C64" s="318" t="s">
        <v>33</v>
      </c>
      <c r="D64" s="319"/>
      <c r="E64" s="134"/>
      <c r="F64" s="134"/>
      <c r="G64" s="134"/>
      <c r="H64" s="307"/>
      <c r="I64" s="320"/>
      <c r="J64" s="309"/>
      <c r="K64" s="134"/>
      <c r="L64" s="134"/>
      <c r="M64" s="134"/>
      <c r="N64" s="307"/>
      <c r="O64" s="320"/>
      <c r="P64" s="135"/>
      <c r="Q64" s="134"/>
      <c r="R64" s="134"/>
      <c r="S64" s="134"/>
      <c r="T64" s="307"/>
      <c r="U64" s="307"/>
      <c r="V64" s="307"/>
      <c r="W64" s="134"/>
      <c r="X64" s="134"/>
      <c r="Y64" s="134"/>
      <c r="Z64" s="307"/>
      <c r="AA64" s="320"/>
      <c r="AB64" s="309"/>
      <c r="AC64" s="134"/>
      <c r="AD64" s="134"/>
      <c r="AE64" s="134"/>
      <c r="AF64" s="307"/>
      <c r="AG64" s="307"/>
      <c r="AH64" s="307"/>
      <c r="AI64" s="134"/>
      <c r="AJ64" s="134"/>
      <c r="AK64" s="143">
        <v>160</v>
      </c>
      <c r="AL64" s="144">
        <v>0</v>
      </c>
      <c r="AM64" s="321" t="s">
        <v>170</v>
      </c>
      <c r="AN64" s="309"/>
      <c r="AO64" s="134"/>
      <c r="AP64" s="134"/>
      <c r="AQ64" s="134"/>
      <c r="AR64" s="307"/>
      <c r="AS64" s="320"/>
      <c r="AT64" s="309"/>
      <c r="AU64" s="134"/>
      <c r="AV64" s="134"/>
      <c r="AW64" s="98"/>
      <c r="AX64" s="36"/>
      <c r="AY64" s="311"/>
      <c r="AZ64" s="312"/>
      <c r="BA64" s="313"/>
      <c r="BB64" s="313"/>
      <c r="BC64" s="313"/>
      <c r="BD64" s="313"/>
      <c r="BE64" s="313"/>
      <c r="BF64" s="314"/>
      <c r="BG64" s="314"/>
    </row>
    <row r="65" spans="1:59" s="315" customFormat="1" ht="15.75" customHeight="1" thickBot="1" x14ac:dyDescent="0.25">
      <c r="A65" s="355" t="s">
        <v>341</v>
      </c>
      <c r="B65" s="356" t="s">
        <v>15</v>
      </c>
      <c r="C65" s="322" t="s">
        <v>245</v>
      </c>
      <c r="D65" s="323"/>
      <c r="E65" s="324"/>
      <c r="F65" s="324"/>
      <c r="G65" s="324"/>
      <c r="H65" s="325"/>
      <c r="I65" s="326"/>
      <c r="J65" s="327"/>
      <c r="K65" s="324"/>
      <c r="L65" s="324"/>
      <c r="M65" s="324"/>
      <c r="N65" s="325"/>
      <c r="O65" s="326"/>
      <c r="P65" s="328"/>
      <c r="Q65" s="324"/>
      <c r="R65" s="324"/>
      <c r="S65" s="324"/>
      <c r="T65" s="325"/>
      <c r="U65" s="325"/>
      <c r="V65" s="325"/>
      <c r="W65" s="324"/>
      <c r="X65" s="324"/>
      <c r="Y65" s="324"/>
      <c r="Z65" s="325"/>
      <c r="AA65" s="326"/>
      <c r="AB65" s="327"/>
      <c r="AC65" s="324"/>
      <c r="AD65" s="324"/>
      <c r="AE65" s="324"/>
      <c r="AF65" s="325"/>
      <c r="AG65" s="325"/>
      <c r="AH65" s="325"/>
      <c r="AI65" s="324"/>
      <c r="AJ65" s="324"/>
      <c r="AK65" s="324"/>
      <c r="AL65" s="325"/>
      <c r="AM65" s="329"/>
      <c r="AN65" s="327"/>
      <c r="AO65" s="324"/>
      <c r="AP65" s="324"/>
      <c r="AQ65" s="324"/>
      <c r="AR65" s="325"/>
      <c r="AS65" s="326"/>
      <c r="AT65" s="327"/>
      <c r="AU65" s="324"/>
      <c r="AV65" s="324"/>
      <c r="AW65" s="330">
        <v>80</v>
      </c>
      <c r="AX65" s="331">
        <v>0</v>
      </c>
      <c r="AY65" s="332" t="s">
        <v>170</v>
      </c>
      <c r="AZ65" s="312"/>
      <c r="BA65" s="313"/>
      <c r="BB65" s="313"/>
      <c r="BC65" s="313"/>
      <c r="BD65" s="313"/>
      <c r="BE65" s="313"/>
      <c r="BF65" s="314"/>
      <c r="BG65" s="314"/>
    </row>
    <row r="66" spans="1:59" s="315" customFormat="1" ht="9.9499999999999993" customHeight="1" thickTop="1" x14ac:dyDescent="0.2">
      <c r="A66" s="989"/>
      <c r="B66" s="990"/>
      <c r="C66" s="990"/>
      <c r="D66" s="990"/>
      <c r="E66" s="990"/>
      <c r="F66" s="990"/>
      <c r="G66" s="990"/>
      <c r="H66" s="990"/>
      <c r="I66" s="990"/>
      <c r="J66" s="990"/>
      <c r="K66" s="990"/>
      <c r="L66" s="990"/>
      <c r="M66" s="990"/>
      <c r="N66" s="990"/>
      <c r="O66" s="990"/>
      <c r="P66" s="990"/>
      <c r="Q66" s="990"/>
      <c r="R66" s="990"/>
      <c r="S66" s="990"/>
      <c r="T66" s="990"/>
      <c r="U66" s="990"/>
      <c r="V66" s="990"/>
      <c r="W66" s="990"/>
      <c r="X66" s="990"/>
      <c r="Y66" s="990"/>
      <c r="Z66" s="990"/>
      <c r="AA66" s="991"/>
      <c r="AB66" s="333"/>
      <c r="AC66" s="333"/>
      <c r="AD66" s="333"/>
      <c r="AE66" s="333"/>
      <c r="AF66" s="333"/>
      <c r="AG66" s="333"/>
      <c r="AH66" s="333"/>
      <c r="AI66" s="333"/>
      <c r="AJ66" s="333"/>
      <c r="AK66" s="333"/>
      <c r="AL66" s="333"/>
      <c r="AM66" s="333"/>
      <c r="AN66" s="333"/>
      <c r="AO66" s="333"/>
      <c r="AP66" s="333"/>
      <c r="AQ66" s="333"/>
      <c r="AR66" s="333"/>
      <c r="AS66" s="333"/>
      <c r="AT66" s="333"/>
      <c r="AU66" s="333"/>
      <c r="AV66" s="333"/>
      <c r="AW66" s="334"/>
      <c r="AX66" s="334"/>
      <c r="AY66" s="334"/>
      <c r="AZ66" s="335"/>
      <c r="BA66" s="336"/>
      <c r="BB66" s="336"/>
      <c r="BC66" s="336"/>
      <c r="BD66" s="336"/>
      <c r="BE66" s="337"/>
    </row>
    <row r="67" spans="1:59" s="315" customFormat="1" ht="15.75" customHeight="1" x14ac:dyDescent="0.2">
      <c r="A67" s="986" t="s">
        <v>22</v>
      </c>
      <c r="B67" s="987"/>
      <c r="C67" s="987"/>
      <c r="D67" s="987"/>
      <c r="E67" s="987"/>
      <c r="F67" s="987"/>
      <c r="G67" s="987"/>
      <c r="H67" s="987"/>
      <c r="I67" s="987"/>
      <c r="J67" s="987"/>
      <c r="K67" s="987"/>
      <c r="L67" s="987"/>
      <c r="M67" s="987"/>
      <c r="N67" s="987"/>
      <c r="O67" s="987"/>
      <c r="P67" s="987"/>
      <c r="Q67" s="987"/>
      <c r="R67" s="987"/>
      <c r="S67" s="987"/>
      <c r="T67" s="987"/>
      <c r="U67" s="987"/>
      <c r="V67" s="987"/>
      <c r="W67" s="987"/>
      <c r="X67" s="987"/>
      <c r="Y67" s="987"/>
      <c r="Z67" s="987"/>
      <c r="AA67" s="987"/>
      <c r="AB67" s="338"/>
      <c r="AC67" s="338"/>
      <c r="AD67" s="338"/>
      <c r="AE67" s="338"/>
      <c r="AF67" s="338"/>
      <c r="AG67" s="338"/>
      <c r="AH67" s="338"/>
      <c r="AI67" s="338"/>
      <c r="AJ67" s="338"/>
      <c r="AK67" s="338"/>
      <c r="AL67" s="338"/>
      <c r="AM67" s="338"/>
      <c r="AN67" s="338"/>
      <c r="AO67" s="338"/>
      <c r="AP67" s="338"/>
      <c r="AQ67" s="338"/>
      <c r="AR67" s="338"/>
      <c r="AS67" s="338"/>
      <c r="AT67" s="338"/>
      <c r="AU67" s="338"/>
      <c r="AV67" s="338"/>
      <c r="AW67" s="338"/>
      <c r="AX67" s="338"/>
      <c r="AY67" s="338"/>
      <c r="AZ67" s="335"/>
      <c r="BA67" s="336"/>
      <c r="BB67" s="336"/>
      <c r="BC67" s="336"/>
      <c r="BD67" s="336"/>
      <c r="BE67" s="337"/>
    </row>
    <row r="68" spans="1:59" s="315" customFormat="1" ht="15.75" customHeight="1" x14ac:dyDescent="0.25">
      <c r="A68" s="339"/>
      <c r="B68" s="133"/>
      <c r="C68" s="340" t="s">
        <v>23</v>
      </c>
      <c r="D68" s="156"/>
      <c r="E68" s="157"/>
      <c r="F68" s="157"/>
      <c r="G68" s="157"/>
      <c r="H68" s="25"/>
      <c r="I68" s="158" t="str">
        <f>IF(COUNTIF(I12:I65,"A")=0,"",COUNTIF(I12:I65,"A"))</f>
        <v/>
      </c>
      <c r="J68" s="156"/>
      <c r="K68" s="157"/>
      <c r="L68" s="157"/>
      <c r="M68" s="157"/>
      <c r="N68" s="25"/>
      <c r="O68" s="158">
        <f>IF(COUNTIF(O12:O65,"A")=0,"",COUNTIF(O12:O65,"A"))</f>
        <v>1</v>
      </c>
      <c r="P68" s="156"/>
      <c r="Q68" s="157"/>
      <c r="R68" s="157"/>
      <c r="S68" s="157"/>
      <c r="T68" s="25"/>
      <c r="U68" s="158" t="str">
        <f>IF(COUNTIF(U12:U65,"A")=0,"",COUNTIF(U12:U65,"A"))</f>
        <v/>
      </c>
      <c r="V68" s="156"/>
      <c r="W68" s="157"/>
      <c r="X68" s="157"/>
      <c r="Y68" s="157"/>
      <c r="Z68" s="25"/>
      <c r="AA68" s="158">
        <f>IF(COUNTIF(AA12:AA65,"A")=0,"",COUNTIF(AA12:AA65,"A"))</f>
        <v>1</v>
      </c>
      <c r="AB68" s="156"/>
      <c r="AC68" s="157"/>
      <c r="AD68" s="157"/>
      <c r="AE68" s="157"/>
      <c r="AF68" s="25"/>
      <c r="AG68" s="158" t="str">
        <f>IF(COUNTIF(AG12:AG65,"A")=0,"",COUNTIF(AG12:AG65,"A"))</f>
        <v/>
      </c>
      <c r="AH68" s="156"/>
      <c r="AI68" s="157"/>
      <c r="AJ68" s="157"/>
      <c r="AK68" s="157"/>
      <c r="AL68" s="25"/>
      <c r="AM68" s="158">
        <f>IF(COUNTIF(AM12:AM65,"A")=0,"",COUNTIF(AM12:AM65,"A"))</f>
        <v>1</v>
      </c>
      <c r="AN68" s="156"/>
      <c r="AO68" s="157"/>
      <c r="AP68" s="157"/>
      <c r="AQ68" s="157"/>
      <c r="AR68" s="25"/>
      <c r="AS68" s="158" t="str">
        <f>IF(COUNTIF(AS12:AS65,"A")=0,"",COUNTIF(AS12:AS65,"A"))</f>
        <v/>
      </c>
      <c r="AT68" s="156"/>
      <c r="AU68" s="157"/>
      <c r="AV68" s="157"/>
      <c r="AW68" s="157"/>
      <c r="AX68" s="25"/>
      <c r="AY68" s="158">
        <f>IF(COUNTIF(AY12:AY65,"A")=0,"",COUNTIF(AY12:AY65,"A"))</f>
        <v>1</v>
      </c>
      <c r="AZ68" s="159"/>
      <c r="BA68" s="157"/>
      <c r="BB68" s="157"/>
      <c r="BC68" s="157"/>
      <c r="BD68" s="25"/>
      <c r="BE68" s="188">
        <f t="shared" ref="BE68:BE80" si="109">IF(SUM(I68:AY68)=0,"",SUM(I68:AY68))</f>
        <v>4</v>
      </c>
    </row>
    <row r="69" spans="1:59" s="315" customFormat="1" ht="15.75" customHeight="1" x14ac:dyDescent="0.25">
      <c r="A69" s="339"/>
      <c r="B69" s="133"/>
      <c r="C69" s="340" t="s">
        <v>24</v>
      </c>
      <c r="D69" s="156"/>
      <c r="E69" s="157"/>
      <c r="F69" s="157"/>
      <c r="G69" s="157"/>
      <c r="H69" s="25"/>
      <c r="I69" s="158" t="str">
        <f>IF(COUNTIF(I12:I65,"B")=0,"",COUNTIF(I12:I65,"B"))</f>
        <v/>
      </c>
      <c r="J69" s="156"/>
      <c r="K69" s="157"/>
      <c r="L69" s="157"/>
      <c r="M69" s="157"/>
      <c r="N69" s="25"/>
      <c r="O69" s="158" t="str">
        <f>IF(COUNTIF(O12:O65,"B")=0,"",COUNTIF(O12:O65,"B"))</f>
        <v/>
      </c>
      <c r="P69" s="156"/>
      <c r="Q69" s="157"/>
      <c r="R69" s="157"/>
      <c r="S69" s="157"/>
      <c r="T69" s="25"/>
      <c r="U69" s="158">
        <f>IF(COUNTIF(U12:U65,"B")=0,"",COUNTIF(U12:U65,"B"))</f>
        <v>1</v>
      </c>
      <c r="V69" s="156"/>
      <c r="W69" s="157"/>
      <c r="X69" s="157"/>
      <c r="Y69" s="157"/>
      <c r="Z69" s="25"/>
      <c r="AA69" s="158" t="str">
        <f>IF(COUNTIF(AA12:AA65,"B")=0,"",COUNTIF(AA12:AA65,"B"))</f>
        <v/>
      </c>
      <c r="AB69" s="156"/>
      <c r="AC69" s="157"/>
      <c r="AD69" s="157"/>
      <c r="AE69" s="157"/>
      <c r="AF69" s="25"/>
      <c r="AG69" s="158" t="str">
        <f>IF(COUNTIF(AG12:AG65,"B")=0,"",COUNTIF(AG12:AG65,"B"))</f>
        <v/>
      </c>
      <c r="AH69" s="156"/>
      <c r="AI69" s="157"/>
      <c r="AJ69" s="157"/>
      <c r="AK69" s="157"/>
      <c r="AL69" s="25"/>
      <c r="AM69" s="158">
        <f>IF(COUNTIF(AM12:AM65,"B")=0,"",COUNTIF(AM12:AM65,"B"))</f>
        <v>1</v>
      </c>
      <c r="AN69" s="156"/>
      <c r="AO69" s="157"/>
      <c r="AP69" s="157"/>
      <c r="AQ69" s="157"/>
      <c r="AR69" s="25"/>
      <c r="AS69" s="158">
        <v>2</v>
      </c>
      <c r="AT69" s="156"/>
      <c r="AU69" s="157"/>
      <c r="AV69" s="157"/>
      <c r="AW69" s="157"/>
      <c r="AX69" s="25"/>
      <c r="AY69" s="158">
        <f>IF(COUNTIF(AY12:AY65,"B")=0,"",COUNTIF(AY12:AY65,"B"))</f>
        <v>1</v>
      </c>
      <c r="AZ69" s="159"/>
      <c r="BA69" s="157"/>
      <c r="BB69" s="157"/>
      <c r="BC69" s="157"/>
      <c r="BD69" s="25"/>
      <c r="BE69" s="188">
        <f t="shared" si="109"/>
        <v>5</v>
      </c>
    </row>
    <row r="70" spans="1:59" s="315" customFormat="1" ht="15.75" customHeight="1" x14ac:dyDescent="0.25">
      <c r="A70" s="339"/>
      <c r="B70" s="133"/>
      <c r="C70" s="340" t="s">
        <v>60</v>
      </c>
      <c r="D70" s="156"/>
      <c r="E70" s="157"/>
      <c r="F70" s="157"/>
      <c r="G70" s="157"/>
      <c r="H70" s="25"/>
      <c r="I70" s="158">
        <f>IF(COUNTIF(I12:I65,"ÉÉ")=0,"",COUNTIF(I12:I65,"ÉÉ"))</f>
        <v>2</v>
      </c>
      <c r="J70" s="156"/>
      <c r="K70" s="157"/>
      <c r="L70" s="157"/>
      <c r="M70" s="157"/>
      <c r="N70" s="25"/>
      <c r="O70" s="158">
        <f>IF(COUNTIF(O12:O65,"ÉÉ")=0,"",COUNTIF(O12:O65,"ÉÉ"))</f>
        <v>2</v>
      </c>
      <c r="P70" s="156"/>
      <c r="Q70" s="157"/>
      <c r="R70" s="157"/>
      <c r="S70" s="157"/>
      <c r="T70" s="25"/>
      <c r="U70" s="158">
        <f>IF(COUNTIF(U12:U65,"ÉÉ")=0,"",COUNTIF(U12:U65,"ÉÉ"))</f>
        <v>1</v>
      </c>
      <c r="V70" s="156"/>
      <c r="W70" s="157"/>
      <c r="X70" s="157"/>
      <c r="Y70" s="157"/>
      <c r="Z70" s="25"/>
      <c r="AA70" s="158" t="str">
        <f>IF(COUNTIF(AA12:AA65,"ÉÉ")=0,"",COUNTIF(AA12:AA65,"ÉÉ"))</f>
        <v/>
      </c>
      <c r="AB70" s="156"/>
      <c r="AC70" s="157"/>
      <c r="AD70" s="157"/>
      <c r="AE70" s="157"/>
      <c r="AF70" s="25"/>
      <c r="AG70" s="158">
        <f>IF(COUNTIF(AG12:AG65,"ÉÉ")=0,"",COUNTIF(AG12:AG65,"ÉÉ"))</f>
        <v>1</v>
      </c>
      <c r="AH70" s="156"/>
      <c r="AI70" s="157"/>
      <c r="AJ70" s="157"/>
      <c r="AK70" s="157"/>
      <c r="AL70" s="25"/>
      <c r="AM70" s="158" t="str">
        <f>IF(COUNTIF(AM12:AM65,"ÉÉ")=0,"",COUNTIF(AM12:AM65,"ÉÉ"))</f>
        <v/>
      </c>
      <c r="AN70" s="156"/>
      <c r="AO70" s="157"/>
      <c r="AP70" s="157"/>
      <c r="AQ70" s="157"/>
      <c r="AR70" s="25"/>
      <c r="AS70" s="158" t="str">
        <f>IF(COUNTIF(AS12:AS65,"ÉÉ")=0,"",COUNTIF(AS12:AS65,"ÉÉ"))</f>
        <v/>
      </c>
      <c r="AT70" s="156"/>
      <c r="AU70" s="157"/>
      <c r="AV70" s="157"/>
      <c r="AW70" s="157"/>
      <c r="AX70" s="25"/>
      <c r="AY70" s="158">
        <f>IF(COUNTIF(AY12:AY65,"ÉÉ")=0,"",COUNTIF(AY12:AY65,"ÉÉ"))</f>
        <v>3</v>
      </c>
      <c r="AZ70" s="159"/>
      <c r="BA70" s="157"/>
      <c r="BB70" s="157"/>
      <c r="BC70" s="157"/>
      <c r="BD70" s="25"/>
      <c r="BE70" s="188">
        <f t="shared" si="109"/>
        <v>9</v>
      </c>
    </row>
    <row r="71" spans="1:59" s="315" customFormat="1" ht="15.75" customHeight="1" x14ac:dyDescent="0.25">
      <c r="A71" s="339"/>
      <c r="B71" s="133"/>
      <c r="C71" s="340" t="s">
        <v>61</v>
      </c>
      <c r="D71" s="162"/>
      <c r="E71" s="163"/>
      <c r="F71" s="163"/>
      <c r="G71" s="163"/>
      <c r="H71" s="164"/>
      <c r="I71" s="158" t="str">
        <f>IF(COUNTIF(I12:I65,"ÉÉ(Z)")=0,"",COUNTIF(I12:I65,"ÉÉ(Z)"))</f>
        <v/>
      </c>
      <c r="J71" s="162"/>
      <c r="K71" s="163"/>
      <c r="L71" s="163"/>
      <c r="M71" s="163"/>
      <c r="N71" s="164"/>
      <c r="O71" s="158" t="str">
        <f>IF(COUNTIF(O12:O65,"ÉÉ(Z)")=0,"",COUNTIF(O12:O65,"ÉÉ(Z)"))</f>
        <v/>
      </c>
      <c r="P71" s="162"/>
      <c r="Q71" s="163"/>
      <c r="R71" s="163"/>
      <c r="S71" s="163"/>
      <c r="T71" s="164"/>
      <c r="U71" s="158" t="str">
        <f>IF(COUNTIF(U12:U65,"ÉÉ(Z)")=0,"",COUNTIF(U12:U65,"ÉÉ(Z)"))</f>
        <v/>
      </c>
      <c r="V71" s="162"/>
      <c r="W71" s="163"/>
      <c r="X71" s="163"/>
      <c r="Y71" s="163"/>
      <c r="Z71" s="164"/>
      <c r="AA71" s="158" t="str">
        <f>IF(COUNTIF(AA12:AA65,"ÉÉ(Z)")=0,"",COUNTIF(AA12:AA65,"ÉÉ(Z)"))</f>
        <v/>
      </c>
      <c r="AB71" s="162"/>
      <c r="AC71" s="163"/>
      <c r="AD71" s="163"/>
      <c r="AE71" s="163"/>
      <c r="AF71" s="164"/>
      <c r="AG71" s="158" t="str">
        <f>IF(COUNTIF(AG12:AG65,"ÉÉ(Z)")=0,"",COUNTIF(AG12:AG65,"ÉÉ(Z)"))</f>
        <v/>
      </c>
      <c r="AH71" s="162"/>
      <c r="AI71" s="163"/>
      <c r="AJ71" s="163"/>
      <c r="AK71" s="163"/>
      <c r="AL71" s="164"/>
      <c r="AM71" s="158" t="str">
        <f>IF(COUNTIF(AM12:AM65,"ÉÉ(Z)")=0,"",COUNTIF(AM12:AM65,"ÉÉ(Z)"))</f>
        <v/>
      </c>
      <c r="AN71" s="162"/>
      <c r="AO71" s="163"/>
      <c r="AP71" s="163"/>
      <c r="AQ71" s="163"/>
      <c r="AR71" s="164"/>
      <c r="AS71" s="158" t="str">
        <f>IF(COUNTIF(AS12:AS65,"ÉÉ(Z)")=0,"",COUNTIF(AS12:AS65,"ÉÉ(Z)"))</f>
        <v/>
      </c>
      <c r="AT71" s="162"/>
      <c r="AU71" s="163"/>
      <c r="AV71" s="163"/>
      <c r="AW71" s="163"/>
      <c r="AX71" s="164"/>
      <c r="AY71" s="158" t="str">
        <f>IF(COUNTIF(AY12:AY65,"ÉÉ(Z)")=0,"",COUNTIF(AY12:AY65,"ÉÉ(Z)"))</f>
        <v/>
      </c>
      <c r="AZ71" s="165"/>
      <c r="BA71" s="163"/>
      <c r="BB71" s="163"/>
      <c r="BC71" s="163"/>
      <c r="BD71" s="164"/>
      <c r="BE71" s="188" t="str">
        <f t="shared" si="109"/>
        <v/>
      </c>
    </row>
    <row r="72" spans="1:59" s="315" customFormat="1" ht="15.75" customHeight="1" x14ac:dyDescent="0.25">
      <c r="A72" s="339"/>
      <c r="B72" s="133"/>
      <c r="C72" s="340" t="s">
        <v>62</v>
      </c>
      <c r="D72" s="156"/>
      <c r="E72" s="157"/>
      <c r="F72" s="157"/>
      <c r="G72" s="157"/>
      <c r="H72" s="25"/>
      <c r="I72" s="158" t="str">
        <f>IF(COUNTIF(I12:I65,"GYJ")=0,"",COUNTIF(I12:I65,"GYJ"))</f>
        <v/>
      </c>
      <c r="J72" s="156"/>
      <c r="K72" s="157"/>
      <c r="L72" s="157"/>
      <c r="M72" s="157"/>
      <c r="N72" s="25"/>
      <c r="O72" s="158">
        <f>IF(COUNTIF(O12:O65,"GYJ")=0,"",COUNTIF(O12:O65,"GYJ"))</f>
        <v>2</v>
      </c>
      <c r="P72" s="156"/>
      <c r="Q72" s="157"/>
      <c r="R72" s="157"/>
      <c r="S72" s="157"/>
      <c r="T72" s="25"/>
      <c r="U72" s="158">
        <f>IF(COUNTIF(U12:U65,"GYJ")=0,"",COUNTIF(U12:U65,"GYJ"))</f>
        <v>2</v>
      </c>
      <c r="V72" s="156"/>
      <c r="W72" s="157"/>
      <c r="X72" s="157"/>
      <c r="Y72" s="157"/>
      <c r="Z72" s="25"/>
      <c r="AA72" s="158">
        <f>IF(COUNTIF(AA12:AA65,"GYJ")=0,"",COUNTIF(AA12:AA65,"GYJ"))</f>
        <v>3</v>
      </c>
      <c r="AB72" s="156"/>
      <c r="AC72" s="157"/>
      <c r="AD72" s="157"/>
      <c r="AE72" s="157"/>
      <c r="AF72" s="25"/>
      <c r="AG72" s="158">
        <f>IF(COUNTIF(AG12:AG65,"GYJ")=0,"",COUNTIF(AG12:AG65,"GYJ"))</f>
        <v>1</v>
      </c>
      <c r="AH72" s="156"/>
      <c r="AI72" s="157"/>
      <c r="AJ72" s="157"/>
      <c r="AK72" s="157"/>
      <c r="AL72" s="25"/>
      <c r="AM72" s="158">
        <f>IF(COUNTIF(AM12:AM65,"GYJ")=0,"",COUNTIF(AM12:AM65,"GYJ"))</f>
        <v>1</v>
      </c>
      <c r="AN72" s="156"/>
      <c r="AO72" s="157"/>
      <c r="AP72" s="157"/>
      <c r="AQ72" s="157"/>
      <c r="AR72" s="25"/>
      <c r="AS72" s="158" t="str">
        <f>IF(COUNTIF(AS12:AS65,"GYJ")=0,"",COUNTIF(AS12:AS65,"GYJ"))</f>
        <v/>
      </c>
      <c r="AT72" s="156"/>
      <c r="AU72" s="157"/>
      <c r="AV72" s="157"/>
      <c r="AW72" s="157"/>
      <c r="AX72" s="25"/>
      <c r="AY72" s="158">
        <f>IF(COUNTIF(AY12:AY65,"GYJ")=0,"",COUNTIF(AY12:AY65,"GYJ"))</f>
        <v>1</v>
      </c>
      <c r="AZ72" s="159"/>
      <c r="BA72" s="157"/>
      <c r="BB72" s="157"/>
      <c r="BC72" s="157"/>
      <c r="BD72" s="25"/>
      <c r="BE72" s="188">
        <f t="shared" si="109"/>
        <v>10</v>
      </c>
    </row>
    <row r="73" spans="1:59" s="315" customFormat="1" ht="15.75" customHeight="1" x14ac:dyDescent="0.25">
      <c r="A73" s="339"/>
      <c r="B73" s="341"/>
      <c r="C73" s="340" t="s">
        <v>63</v>
      </c>
      <c r="D73" s="156"/>
      <c r="E73" s="157"/>
      <c r="F73" s="157"/>
      <c r="G73" s="157"/>
      <c r="H73" s="25"/>
      <c r="I73" s="158" t="str">
        <f>IF(COUNTIF(I12:I65,"GYJ(Z)")=0,"",COUNTIF(I12:I65,"GYJ(Z)"))</f>
        <v/>
      </c>
      <c r="J73" s="156"/>
      <c r="K73" s="157"/>
      <c r="L73" s="157"/>
      <c r="M73" s="157"/>
      <c r="N73" s="25"/>
      <c r="O73" s="158" t="str">
        <f>IF(COUNTIF(O12:O65,"GYJ(Z)")=0,"",COUNTIF(O12:O65,"GYJ(Z)"))</f>
        <v/>
      </c>
      <c r="P73" s="156"/>
      <c r="Q73" s="157"/>
      <c r="R73" s="157"/>
      <c r="S73" s="157"/>
      <c r="T73" s="25"/>
      <c r="U73" s="158" t="str">
        <f>IF(COUNTIF(U12:U65,"GYJ(Z)")=0,"",COUNTIF(U12:U65,"GYJ(Z)"))</f>
        <v/>
      </c>
      <c r="V73" s="156"/>
      <c r="W73" s="157"/>
      <c r="X73" s="157"/>
      <c r="Y73" s="157"/>
      <c r="Z73" s="25"/>
      <c r="AA73" s="158">
        <f>IF(COUNTIF(AA12:AA65,"GYJ(Z)")=0,"",COUNTIF(AA12:AA65,"GYJ(Z)"))</f>
        <v>1</v>
      </c>
      <c r="AB73" s="156"/>
      <c r="AC73" s="157"/>
      <c r="AD73" s="157"/>
      <c r="AE73" s="157"/>
      <c r="AF73" s="25"/>
      <c r="AG73" s="158" t="str">
        <f>IF(COUNTIF(AG12:AG65,"GYJ(Z)")=0,"",COUNTIF(AG12:AG65,"GYJ(Z)"))</f>
        <v/>
      </c>
      <c r="AH73" s="156"/>
      <c r="AI73" s="157"/>
      <c r="AJ73" s="157"/>
      <c r="AK73" s="157"/>
      <c r="AL73" s="25"/>
      <c r="AM73" s="158" t="str">
        <f>IF(COUNTIF(AM12:AM65,"GYJ(Z)")=0,"",COUNTIF(AM12:AM65,"GYJ(Z)"))</f>
        <v/>
      </c>
      <c r="AN73" s="156"/>
      <c r="AO73" s="157"/>
      <c r="AP73" s="157"/>
      <c r="AQ73" s="157"/>
      <c r="AR73" s="25"/>
      <c r="AS73" s="158" t="str">
        <f>IF(COUNTIF(AS12:AS65,"GYJ(Z)")=0,"",COUNTIF(AS12:AS65,"GYJ(Z)"))</f>
        <v/>
      </c>
      <c r="AT73" s="156"/>
      <c r="AU73" s="157"/>
      <c r="AV73" s="157"/>
      <c r="AW73" s="157"/>
      <c r="AX73" s="25"/>
      <c r="AY73" s="158" t="str">
        <f>IF(COUNTIF(AY12:AY65,"GYJ(Z)")=0,"",COUNTIF(AY12:AY65,"GYJ(Z)"))</f>
        <v/>
      </c>
      <c r="AZ73" s="159"/>
      <c r="BA73" s="157"/>
      <c r="BB73" s="157"/>
      <c r="BC73" s="157"/>
      <c r="BD73" s="25"/>
      <c r="BE73" s="188">
        <f t="shared" si="109"/>
        <v>1</v>
      </c>
    </row>
    <row r="74" spans="1:59" s="315" customFormat="1" ht="15.75" customHeight="1" x14ac:dyDescent="0.25">
      <c r="A74" s="339"/>
      <c r="B74" s="133"/>
      <c r="C74" s="155" t="s">
        <v>35</v>
      </c>
      <c r="D74" s="156"/>
      <c r="E74" s="157"/>
      <c r="F74" s="157"/>
      <c r="G74" s="157"/>
      <c r="H74" s="25"/>
      <c r="I74" s="158" t="str">
        <f>IF(COUNTIF(I12:I65,"K")=0,"",COUNTIF(I12:I65,"K"))</f>
        <v/>
      </c>
      <c r="J74" s="156"/>
      <c r="K74" s="157"/>
      <c r="L74" s="157"/>
      <c r="M74" s="157"/>
      <c r="N74" s="25"/>
      <c r="O74" s="158" t="str">
        <f>IF(COUNTIF(O12:O65,"K")=0,"",COUNTIF(O12:O65,"K"))</f>
        <v/>
      </c>
      <c r="P74" s="156"/>
      <c r="Q74" s="157"/>
      <c r="R74" s="157"/>
      <c r="S74" s="157"/>
      <c r="T74" s="25"/>
      <c r="U74" s="158" t="str">
        <f>IF(COUNTIF(U12:U65,"K")=0,"",COUNTIF(U12:U65,"K"))</f>
        <v/>
      </c>
      <c r="V74" s="156"/>
      <c r="W74" s="157"/>
      <c r="X74" s="157"/>
      <c r="Y74" s="157"/>
      <c r="Z74" s="25"/>
      <c r="AA74" s="158">
        <f>IF(COUNTIF(AA12:AA65,"K")=0,"",COUNTIF(AA12:AA65,"K"))</f>
        <v>1</v>
      </c>
      <c r="AB74" s="156"/>
      <c r="AC74" s="157"/>
      <c r="AD74" s="157"/>
      <c r="AE74" s="157"/>
      <c r="AF74" s="25"/>
      <c r="AG74" s="158" t="str">
        <f>IF(COUNTIF(AG12:AG65,"K")=0,"",COUNTIF(AG12:AG65,"K"))</f>
        <v/>
      </c>
      <c r="AH74" s="156"/>
      <c r="AI74" s="157"/>
      <c r="AJ74" s="157"/>
      <c r="AK74" s="157"/>
      <c r="AL74" s="25"/>
      <c r="AM74" s="158">
        <f>IF(COUNTIF(AM12:AM65,"K")=0,"",COUNTIF(AM12:AM65,"K"))</f>
        <v>1</v>
      </c>
      <c r="AN74" s="156"/>
      <c r="AO74" s="157"/>
      <c r="AP74" s="157"/>
      <c r="AQ74" s="157"/>
      <c r="AR74" s="25"/>
      <c r="AS74" s="158" t="str">
        <f>IF(COUNTIF(AS12:AS65,"K")=0,"",COUNTIF(AS12:AS65,"K"))</f>
        <v/>
      </c>
      <c r="AT74" s="156"/>
      <c r="AU74" s="157"/>
      <c r="AV74" s="157"/>
      <c r="AW74" s="157"/>
      <c r="AX74" s="25"/>
      <c r="AY74" s="158" t="str">
        <f>IF(COUNTIF(AY12:AY65,"K")=0,"",COUNTIF(AY12:AY65,"K"))</f>
        <v/>
      </c>
      <c r="AZ74" s="159"/>
      <c r="BA74" s="157"/>
      <c r="BB74" s="157"/>
      <c r="BC74" s="157"/>
      <c r="BD74" s="25"/>
      <c r="BE74" s="188">
        <f t="shared" si="109"/>
        <v>2</v>
      </c>
    </row>
    <row r="75" spans="1:59" s="315" customFormat="1" ht="15.75" customHeight="1" x14ac:dyDescent="0.25">
      <c r="A75" s="339"/>
      <c r="B75" s="133"/>
      <c r="C75" s="155" t="s">
        <v>36</v>
      </c>
      <c r="D75" s="156"/>
      <c r="E75" s="157"/>
      <c r="F75" s="157"/>
      <c r="G75" s="157"/>
      <c r="H75" s="25"/>
      <c r="I75" s="158" t="str">
        <f>IF(COUNTIF(I12:I65,"K(Z)")=0,"",COUNTIF(I12:I65,"K(Z)"))</f>
        <v/>
      </c>
      <c r="J75" s="156"/>
      <c r="K75" s="157"/>
      <c r="L75" s="157"/>
      <c r="M75" s="157"/>
      <c r="N75" s="25"/>
      <c r="O75" s="158">
        <f>IF(COUNTIF(O12:O65,"K(Z)")=0,"",COUNTIF(O12:O65,"K(Z)"))</f>
        <v>1</v>
      </c>
      <c r="P75" s="156"/>
      <c r="Q75" s="157"/>
      <c r="R75" s="157"/>
      <c r="S75" s="157"/>
      <c r="T75" s="25"/>
      <c r="U75" s="158">
        <f>IF(COUNTIF(U12:U65,"K(Z)")=0,"",COUNTIF(U12:U65,"K(Z)"))</f>
        <v>1</v>
      </c>
      <c r="V75" s="156"/>
      <c r="W75" s="157"/>
      <c r="X75" s="157"/>
      <c r="Y75" s="157"/>
      <c r="Z75" s="25"/>
      <c r="AA75" s="158" t="str">
        <f>IF(COUNTIF(AA12:AA65,"K(Z)")=0,"",COUNTIF(AA12:AA65,"K(Z)"))</f>
        <v/>
      </c>
      <c r="AB75" s="156"/>
      <c r="AC75" s="157"/>
      <c r="AD75" s="157"/>
      <c r="AE75" s="157"/>
      <c r="AF75" s="25"/>
      <c r="AG75" s="158">
        <f>IF(COUNTIF(AG12:AG65,"K(Z)")=0,"",COUNTIF(AG12:AG65,"K(Z)"))</f>
        <v>2</v>
      </c>
      <c r="AH75" s="156"/>
      <c r="AI75" s="157"/>
      <c r="AJ75" s="157"/>
      <c r="AK75" s="157"/>
      <c r="AL75" s="25"/>
      <c r="AM75" s="158">
        <f>IF(COUNTIF(AM12:AM65,"K(Z)")=0,"",COUNTIF(AM12:AM65,"K(Z)"))</f>
        <v>3</v>
      </c>
      <c r="AN75" s="156"/>
      <c r="AO75" s="157"/>
      <c r="AP75" s="157"/>
      <c r="AQ75" s="157"/>
      <c r="AR75" s="25"/>
      <c r="AS75" s="158">
        <f>IF(COUNTIF(AS12:AS65,"K(Z)")=0,"",COUNTIF(AS12:AS65,"K(Z)"))</f>
        <v>4</v>
      </c>
      <c r="AT75" s="156"/>
      <c r="AU75" s="157"/>
      <c r="AV75" s="157"/>
      <c r="AW75" s="157"/>
      <c r="AX75" s="25"/>
      <c r="AY75" s="158">
        <f>IF(COUNTIF(AY12:AY65,"K(Z)")=0,"",COUNTIF(AY12:AY65,"K(Z)"))</f>
        <v>4</v>
      </c>
      <c r="AZ75" s="159"/>
      <c r="BA75" s="157"/>
      <c r="BB75" s="157"/>
      <c r="BC75" s="157"/>
      <c r="BD75" s="25"/>
      <c r="BE75" s="188">
        <f t="shared" si="109"/>
        <v>15</v>
      </c>
    </row>
    <row r="76" spans="1:59" s="315" customFormat="1" ht="15.75" customHeight="1" x14ac:dyDescent="0.25">
      <c r="A76" s="339"/>
      <c r="B76" s="133"/>
      <c r="C76" s="340" t="s">
        <v>25</v>
      </c>
      <c r="D76" s="156"/>
      <c r="E76" s="157"/>
      <c r="F76" s="157"/>
      <c r="G76" s="157"/>
      <c r="H76" s="25"/>
      <c r="I76" s="158" t="str">
        <f>IF(COUNTIF(I12:I65,"AV")=0,"",COUNTIF(I12:I65,"AV"))</f>
        <v/>
      </c>
      <c r="J76" s="156"/>
      <c r="K76" s="157"/>
      <c r="L76" s="157"/>
      <c r="M76" s="157"/>
      <c r="N76" s="25"/>
      <c r="O76" s="158" t="str">
        <f>IF(COUNTIF(O12:O65,"AV")=0,"",COUNTIF(O12:O65,"AV"))</f>
        <v/>
      </c>
      <c r="P76" s="156"/>
      <c r="Q76" s="157"/>
      <c r="R76" s="157"/>
      <c r="S76" s="157"/>
      <c r="T76" s="25"/>
      <c r="U76" s="158" t="str">
        <f>IF(COUNTIF(U12:U65,"AV")=0,"",COUNTIF(U12:U65,"AV"))</f>
        <v/>
      </c>
      <c r="V76" s="156"/>
      <c r="W76" s="157"/>
      <c r="X76" s="157"/>
      <c r="Y76" s="157"/>
      <c r="Z76" s="25"/>
      <c r="AA76" s="158" t="str">
        <f>IF(COUNTIF(AA12:AA65,"AV")=0,"",COUNTIF(AA12:AA65,"AV"))</f>
        <v/>
      </c>
      <c r="AB76" s="156"/>
      <c r="AC76" s="157"/>
      <c r="AD76" s="157"/>
      <c r="AE76" s="157"/>
      <c r="AF76" s="25"/>
      <c r="AG76" s="158" t="str">
        <f>IF(COUNTIF(AG12:AG65,"AV")=0,"",COUNTIF(AG12:AG65,"AV"))</f>
        <v/>
      </c>
      <c r="AH76" s="156"/>
      <c r="AI76" s="157"/>
      <c r="AJ76" s="157"/>
      <c r="AK76" s="157"/>
      <c r="AL76" s="25"/>
      <c r="AM76" s="158" t="str">
        <f>IF(COUNTIF(AM12:AM65,"AV")=0,"",COUNTIF(AM12:AM65,"AV"))</f>
        <v/>
      </c>
      <c r="AN76" s="156"/>
      <c r="AO76" s="157"/>
      <c r="AP76" s="157"/>
      <c r="AQ76" s="157"/>
      <c r="AR76" s="25"/>
      <c r="AS76" s="158" t="str">
        <f>IF(COUNTIF(AS12:AS65,"AV")=0,"",COUNTIF(AS12:AS65,"AV"))</f>
        <v/>
      </c>
      <c r="AT76" s="156"/>
      <c r="AU76" s="157"/>
      <c r="AV76" s="157"/>
      <c r="AW76" s="157"/>
      <c r="AX76" s="25"/>
      <c r="AY76" s="158" t="str">
        <f>IF(COUNTIF(AY12:AY65,"AV")=0,"",COUNTIF(AY12:AY65,"AV"))</f>
        <v/>
      </c>
      <c r="AZ76" s="159"/>
      <c r="BA76" s="157"/>
      <c r="BB76" s="157"/>
      <c r="BC76" s="157"/>
      <c r="BD76" s="25"/>
      <c r="BE76" s="188" t="str">
        <f t="shared" si="109"/>
        <v/>
      </c>
    </row>
    <row r="77" spans="1:59" s="315" customFormat="1" ht="15.75" customHeight="1" x14ac:dyDescent="0.25">
      <c r="A77" s="339"/>
      <c r="B77" s="133"/>
      <c r="C77" s="340" t="s">
        <v>64</v>
      </c>
      <c r="D77" s="156"/>
      <c r="E77" s="157"/>
      <c r="F77" s="157"/>
      <c r="G77" s="157"/>
      <c r="H77" s="25"/>
      <c r="I77" s="158" t="str">
        <f>IF(COUNTIF(I12:I65,"KV")=0,"",COUNTIF(I12:I65,"KV"))</f>
        <v/>
      </c>
      <c r="J77" s="156"/>
      <c r="K77" s="157"/>
      <c r="L77" s="157"/>
      <c r="M77" s="157"/>
      <c r="N77" s="25"/>
      <c r="O77" s="158" t="str">
        <f>IF(COUNTIF(O12:O65,"KV")=0,"",COUNTIF(O12:O65,"KV"))</f>
        <v/>
      </c>
      <c r="P77" s="156"/>
      <c r="Q77" s="157"/>
      <c r="R77" s="157"/>
      <c r="S77" s="157"/>
      <c r="T77" s="25"/>
      <c r="U77" s="158" t="str">
        <f>IF(COUNTIF(U12:U65,"KV")=0,"",COUNTIF(U12:U65,"KV"))</f>
        <v/>
      </c>
      <c r="V77" s="156"/>
      <c r="W77" s="157"/>
      <c r="X77" s="157"/>
      <c r="Y77" s="157"/>
      <c r="Z77" s="25"/>
      <c r="AA77" s="158" t="str">
        <f>IF(COUNTIF(AA12:AA65,"KV")=0,"",COUNTIF(AA12:AA65,"KV"))</f>
        <v/>
      </c>
      <c r="AB77" s="156"/>
      <c r="AC77" s="157"/>
      <c r="AD77" s="157"/>
      <c r="AE77" s="157"/>
      <c r="AF77" s="25"/>
      <c r="AG77" s="158" t="str">
        <f>IF(COUNTIF(AG12:AG65,"KV")=0,"",COUNTIF(AG12:AG65,"KV"))</f>
        <v/>
      </c>
      <c r="AH77" s="156"/>
      <c r="AI77" s="157"/>
      <c r="AJ77" s="157"/>
      <c r="AK77" s="157"/>
      <c r="AL77" s="25"/>
      <c r="AM77" s="158" t="str">
        <f>IF(COUNTIF(AM12:AM65,"KV")=0,"",COUNTIF(AM12:AM65,"KV"))</f>
        <v/>
      </c>
      <c r="AN77" s="156"/>
      <c r="AO77" s="157"/>
      <c r="AP77" s="157"/>
      <c r="AQ77" s="157"/>
      <c r="AR77" s="25"/>
      <c r="AS77" s="158" t="str">
        <f>IF(COUNTIF(AS12:AS65,"KV")=0,"",COUNTIF(AS12:AS65,"KV"))</f>
        <v/>
      </c>
      <c r="AT77" s="156"/>
      <c r="AU77" s="157"/>
      <c r="AV77" s="157"/>
      <c r="AW77" s="157"/>
      <c r="AX77" s="25"/>
      <c r="AY77" s="158" t="str">
        <f>IF(COUNTIF(AY12:AY65,"KV")=0,"",COUNTIF(AY12:AY65,"KV"))</f>
        <v/>
      </c>
      <c r="AZ77" s="159"/>
      <c r="BA77" s="157"/>
      <c r="BB77" s="157"/>
      <c r="BC77" s="157"/>
      <c r="BD77" s="25"/>
      <c r="BE77" s="188" t="str">
        <f t="shared" si="109"/>
        <v/>
      </c>
    </row>
    <row r="78" spans="1:59" s="315" customFormat="1" ht="15.75" customHeight="1" x14ac:dyDescent="0.25">
      <c r="A78" s="339"/>
      <c r="B78" s="133"/>
      <c r="C78" s="340" t="s">
        <v>65</v>
      </c>
      <c r="D78" s="169"/>
      <c r="E78" s="170"/>
      <c r="F78" s="170"/>
      <c r="G78" s="170"/>
      <c r="H78" s="171"/>
      <c r="I78" s="158" t="str">
        <f>IF(COUNTIF(I12:I65,"SZG")=0,"",COUNTIF(I12:I65,"SZG"))</f>
        <v/>
      </c>
      <c r="J78" s="169"/>
      <c r="K78" s="170"/>
      <c r="L78" s="170"/>
      <c r="M78" s="170"/>
      <c r="N78" s="171"/>
      <c r="O78" s="158" t="str">
        <f>IF(COUNTIF(O12:O65,"SZG")=0,"",COUNTIF(O12:O65,"SZG"))</f>
        <v/>
      </c>
      <c r="P78" s="169"/>
      <c r="Q78" s="170"/>
      <c r="R78" s="170"/>
      <c r="S78" s="170"/>
      <c r="T78" s="171"/>
      <c r="U78" s="158" t="str">
        <f>IF(COUNTIF(U12:U65,"SZG")=0,"",COUNTIF(U12:U65,"SZG"))</f>
        <v/>
      </c>
      <c r="V78" s="169"/>
      <c r="W78" s="170"/>
      <c r="X78" s="170"/>
      <c r="Y78" s="170"/>
      <c r="Z78" s="171"/>
      <c r="AA78" s="158" t="str">
        <f>IF(COUNTIF(AA12:AA65,"SZG")=0,"",COUNTIF(AA12:AA65,"SZG"))</f>
        <v/>
      </c>
      <c r="AB78" s="169"/>
      <c r="AC78" s="170"/>
      <c r="AD78" s="170"/>
      <c r="AE78" s="170"/>
      <c r="AF78" s="171"/>
      <c r="AG78" s="158" t="str">
        <f>IF(COUNTIF(AG12:AG65,"SZG")=0,"",COUNTIF(AG12:AG65,"SZG"))</f>
        <v/>
      </c>
      <c r="AH78" s="169"/>
      <c r="AI78" s="170"/>
      <c r="AJ78" s="170"/>
      <c r="AK78" s="170"/>
      <c r="AL78" s="171"/>
      <c r="AM78" s="158" t="str">
        <f>IF(COUNTIF(AM12:AM65,"SZG")=0,"",COUNTIF(AM12:AM65,"SZG"))</f>
        <v/>
      </c>
      <c r="AN78" s="169"/>
      <c r="AO78" s="170"/>
      <c r="AP78" s="170"/>
      <c r="AQ78" s="170"/>
      <c r="AR78" s="171"/>
      <c r="AS78" s="158" t="str">
        <f>IF(COUNTIF(AS12:AS65,"SZG")=0,"",COUNTIF(AS12:AS65,"SZG"))</f>
        <v/>
      </c>
      <c r="AT78" s="169"/>
      <c r="AU78" s="170"/>
      <c r="AV78" s="170"/>
      <c r="AW78" s="170"/>
      <c r="AX78" s="171"/>
      <c r="AY78" s="158" t="str">
        <f>IF(COUNTIF(AY12:AY65,"SZG")=0,"",COUNTIF(AY12:AY65,"SZG"))</f>
        <v/>
      </c>
      <c r="AZ78" s="159"/>
      <c r="BA78" s="157"/>
      <c r="BB78" s="157"/>
      <c r="BC78" s="157"/>
      <c r="BD78" s="25"/>
      <c r="BE78" s="188" t="str">
        <f t="shared" si="109"/>
        <v/>
      </c>
    </row>
    <row r="79" spans="1:59" s="315" customFormat="1" ht="15.75" customHeight="1" x14ac:dyDescent="0.25">
      <c r="A79" s="339"/>
      <c r="B79" s="133"/>
      <c r="C79" s="340" t="s">
        <v>66</v>
      </c>
      <c r="D79" s="169"/>
      <c r="E79" s="170"/>
      <c r="F79" s="170"/>
      <c r="G79" s="170"/>
      <c r="H79" s="171"/>
      <c r="I79" s="158" t="str">
        <f>IF(COUNTIF(I12:I65,"ZV")=0,"",COUNTIF(I12:I65,"ZV"))</f>
        <v/>
      </c>
      <c r="J79" s="169"/>
      <c r="K79" s="170"/>
      <c r="L79" s="170"/>
      <c r="M79" s="170"/>
      <c r="N79" s="171"/>
      <c r="O79" s="158" t="str">
        <f>IF(COUNTIF(O12:O65,"ZV")=0,"",COUNTIF(O12:O65,"ZV"))</f>
        <v/>
      </c>
      <c r="P79" s="169"/>
      <c r="Q79" s="170"/>
      <c r="R79" s="170"/>
      <c r="S79" s="170"/>
      <c r="T79" s="171"/>
      <c r="U79" s="158" t="str">
        <f>IF(COUNTIF(U12:U65,"ZV")=0,"",COUNTIF(U12:U65,"ZV"))</f>
        <v/>
      </c>
      <c r="V79" s="169"/>
      <c r="W79" s="170"/>
      <c r="X79" s="170"/>
      <c r="Y79" s="170"/>
      <c r="Z79" s="171"/>
      <c r="AA79" s="158" t="str">
        <f>IF(COUNTIF(AA12:AA65,"ZV")=0,"",COUNTIF(AA12:AA65,"ZV"))</f>
        <v/>
      </c>
      <c r="AB79" s="169"/>
      <c r="AC79" s="170"/>
      <c r="AD79" s="170"/>
      <c r="AE79" s="170"/>
      <c r="AF79" s="171"/>
      <c r="AG79" s="158" t="str">
        <f>IF(COUNTIF(AG12:AG65,"ZV")=0,"",COUNTIF(AG12:AG65,"ZV"))</f>
        <v/>
      </c>
      <c r="AH79" s="169"/>
      <c r="AI79" s="170"/>
      <c r="AJ79" s="170"/>
      <c r="AK79" s="170"/>
      <c r="AL79" s="171"/>
      <c r="AM79" s="158" t="str">
        <f>IF(COUNTIF(AM12:AM65,"ZV")=0,"",COUNTIF(AM12:AM65,"ZV"))</f>
        <v/>
      </c>
      <c r="AN79" s="169"/>
      <c r="AO79" s="170"/>
      <c r="AP79" s="170"/>
      <c r="AQ79" s="170"/>
      <c r="AR79" s="171"/>
      <c r="AS79" s="158" t="str">
        <f>IF(COUNTIF(AS12:AS65,"ZV")=0,"",COUNTIF(AS12:AS65,"ZV"))</f>
        <v/>
      </c>
      <c r="AT79" s="169"/>
      <c r="AU79" s="170"/>
      <c r="AV79" s="170"/>
      <c r="AW79" s="170"/>
      <c r="AX79" s="171"/>
      <c r="AY79" s="158">
        <f>IF(COUNTIF(AY12:AY65,"ZV")=0,"",COUNTIF(AY12:AY65,"ZV"))</f>
        <v>3</v>
      </c>
      <c r="AZ79" s="159"/>
      <c r="BA79" s="157"/>
      <c r="BB79" s="157"/>
      <c r="BC79" s="157"/>
      <c r="BD79" s="25"/>
      <c r="BE79" s="188">
        <f t="shared" si="109"/>
        <v>3</v>
      </c>
    </row>
    <row r="80" spans="1:59" s="315" customFormat="1" ht="15.75" customHeight="1" thickBot="1" x14ac:dyDescent="0.3">
      <c r="A80" s="172"/>
      <c r="B80" s="173"/>
      <c r="C80" s="174" t="s">
        <v>26</v>
      </c>
      <c r="D80" s="175"/>
      <c r="E80" s="176"/>
      <c r="F80" s="176"/>
      <c r="G80" s="176"/>
      <c r="H80" s="177"/>
      <c r="I80" s="178">
        <f>IF(SUM(I68:I79)=0,"",SUM(I68:I79))</f>
        <v>2</v>
      </c>
      <c r="J80" s="175"/>
      <c r="K80" s="176"/>
      <c r="L80" s="176"/>
      <c r="M80" s="176"/>
      <c r="N80" s="177"/>
      <c r="O80" s="178">
        <f>IF(SUM(O68:O79)=0,"",SUM(O68:O79))</f>
        <v>6</v>
      </c>
      <c r="P80" s="175"/>
      <c r="Q80" s="176"/>
      <c r="R80" s="176"/>
      <c r="S80" s="176"/>
      <c r="T80" s="177"/>
      <c r="U80" s="178">
        <f>IF(SUM(U68:U79)=0,"",SUM(U68:U79))</f>
        <v>5</v>
      </c>
      <c r="V80" s="175"/>
      <c r="W80" s="176"/>
      <c r="X80" s="176"/>
      <c r="Y80" s="176"/>
      <c r="Z80" s="177"/>
      <c r="AA80" s="178">
        <f>IF(SUM(AA68:AA79)=0,"",SUM(AA68:AA79))</f>
        <v>6</v>
      </c>
      <c r="AB80" s="175"/>
      <c r="AC80" s="176"/>
      <c r="AD80" s="176"/>
      <c r="AE80" s="176"/>
      <c r="AF80" s="177"/>
      <c r="AG80" s="178">
        <f>IF(SUM(AG68:AG79)=0,"",SUM(AG68:AG79))</f>
        <v>4</v>
      </c>
      <c r="AH80" s="175"/>
      <c r="AI80" s="176"/>
      <c r="AJ80" s="176"/>
      <c r="AK80" s="176"/>
      <c r="AL80" s="177"/>
      <c r="AM80" s="178">
        <f>IF(SUM(AM68:AM79)=0,"",SUM(AM68:AM79))</f>
        <v>7</v>
      </c>
      <c r="AN80" s="175"/>
      <c r="AO80" s="176"/>
      <c r="AP80" s="176"/>
      <c r="AQ80" s="176"/>
      <c r="AR80" s="177"/>
      <c r="AS80" s="178">
        <f>IF(SUM(AS68:AS79)=0,"",SUM(AS68:AS79))</f>
        <v>6</v>
      </c>
      <c r="AT80" s="175"/>
      <c r="AU80" s="176"/>
      <c r="AV80" s="176"/>
      <c r="AW80" s="176"/>
      <c r="AX80" s="177"/>
      <c r="AY80" s="178">
        <f>IF(SUM(AY68:AY79)=0,"",SUM(AY68:AY79))</f>
        <v>13</v>
      </c>
      <c r="AZ80" s="179"/>
      <c r="BA80" s="176"/>
      <c r="BB80" s="176"/>
      <c r="BC80" s="176"/>
      <c r="BD80" s="177"/>
      <c r="BE80" s="188">
        <f t="shared" si="109"/>
        <v>49</v>
      </c>
    </row>
    <row r="81" spans="1:49" s="315" customFormat="1" ht="15.75" customHeight="1" thickTop="1" x14ac:dyDescent="0.2">
      <c r="A81" s="342"/>
      <c r="B81" s="343"/>
      <c r="C81" s="343"/>
    </row>
    <row r="82" spans="1:49" s="315" customFormat="1" ht="15.75" customHeight="1" x14ac:dyDescent="0.2">
      <c r="A82" s="342"/>
      <c r="B82" s="343"/>
      <c r="C82" s="343"/>
      <c r="E82" s="344"/>
      <c r="G82" s="344">
        <f>SUM(E54,G54)</f>
        <v>496</v>
      </c>
      <c r="K82" s="344"/>
      <c r="M82" s="315">
        <f>SUM(K54,M54)</f>
        <v>404</v>
      </c>
      <c r="S82" s="315">
        <f>SUM(Q54,S54)</f>
        <v>420</v>
      </c>
      <c r="W82" s="344"/>
      <c r="X82" s="365"/>
      <c r="Y82" s="315">
        <f>SUM(W54,Y54)</f>
        <v>392</v>
      </c>
      <c r="Z82" s="365"/>
      <c r="AA82" s="365"/>
      <c r="AB82" s="365"/>
      <c r="AE82" s="315">
        <f>SUM(AC54,AE54)</f>
        <v>406</v>
      </c>
      <c r="AK82" s="315">
        <f>SUM(AI54,AK54)</f>
        <v>420</v>
      </c>
      <c r="AQ82" s="315">
        <f>SUM(AO54,AQ54)</f>
        <v>350</v>
      </c>
      <c r="AW82" s="315">
        <f>SUM(AU54,AW54)</f>
        <v>284</v>
      </c>
    </row>
    <row r="83" spans="1:49" s="315" customFormat="1" ht="15.75" customHeight="1" x14ac:dyDescent="0.2">
      <c r="A83" s="342"/>
      <c r="B83" s="343"/>
      <c r="C83" s="343"/>
    </row>
    <row r="84" spans="1:49" s="315" customFormat="1" ht="15.75" customHeight="1" x14ac:dyDescent="0.2">
      <c r="A84" s="342"/>
      <c r="B84" s="343"/>
      <c r="C84" s="343"/>
    </row>
    <row r="85" spans="1:49" s="315" customFormat="1" ht="15.75" customHeight="1" x14ac:dyDescent="0.2">
      <c r="A85" s="342"/>
      <c r="B85" s="343"/>
      <c r="C85" s="343"/>
    </row>
    <row r="86" spans="1:49" s="315" customFormat="1" ht="15.75" customHeight="1" x14ac:dyDescent="0.2">
      <c r="A86" s="342"/>
      <c r="B86" s="343"/>
      <c r="C86" s="343"/>
    </row>
    <row r="87" spans="1:49" s="315" customFormat="1" ht="15.75" customHeight="1" x14ac:dyDescent="0.2">
      <c r="A87" s="342"/>
      <c r="B87" s="343"/>
      <c r="C87" s="343"/>
    </row>
    <row r="88" spans="1:49" s="315" customFormat="1" ht="15.75" customHeight="1" x14ac:dyDescent="0.2">
      <c r="A88" s="342"/>
      <c r="B88" s="343"/>
      <c r="C88" s="343"/>
    </row>
    <row r="89" spans="1:49" s="315" customFormat="1" ht="15.75" customHeight="1" x14ac:dyDescent="0.2">
      <c r="A89" s="342"/>
      <c r="B89" s="343"/>
      <c r="C89" s="343"/>
    </row>
    <row r="90" spans="1:49" s="315" customFormat="1" ht="15.75" customHeight="1" x14ac:dyDescent="0.2">
      <c r="A90" s="342"/>
      <c r="B90" s="343"/>
      <c r="C90" s="343"/>
    </row>
    <row r="91" spans="1:49" s="315" customFormat="1" ht="15.75" customHeight="1" x14ac:dyDescent="0.2">
      <c r="A91" s="342"/>
      <c r="B91" s="343"/>
      <c r="C91" s="343"/>
    </row>
    <row r="92" spans="1:49" s="315" customFormat="1" ht="15.75" customHeight="1" x14ac:dyDescent="0.2">
      <c r="A92" s="342"/>
      <c r="B92" s="343"/>
      <c r="C92" s="343"/>
    </row>
    <row r="93" spans="1:49" s="315" customFormat="1" ht="15.75" customHeight="1" x14ac:dyDescent="0.2">
      <c r="A93" s="342"/>
      <c r="B93" s="343"/>
      <c r="C93" s="343"/>
    </row>
    <row r="94" spans="1:49" s="315" customFormat="1" ht="15.75" customHeight="1" x14ac:dyDescent="0.2">
      <c r="A94" s="342"/>
      <c r="B94" s="343"/>
      <c r="C94" s="343"/>
    </row>
    <row r="95" spans="1:49" s="315" customFormat="1" ht="15.75" customHeight="1" x14ac:dyDescent="0.2">
      <c r="A95" s="342"/>
      <c r="B95" s="343"/>
      <c r="C95" s="343"/>
    </row>
    <row r="96" spans="1:49" s="315" customFormat="1" ht="15.75" customHeight="1" x14ac:dyDescent="0.2">
      <c r="A96" s="342"/>
      <c r="B96" s="343"/>
      <c r="C96" s="343"/>
    </row>
    <row r="97" spans="1:3" s="315" customFormat="1" ht="15.75" customHeight="1" x14ac:dyDescent="0.2">
      <c r="A97" s="342"/>
      <c r="B97" s="343"/>
      <c r="C97" s="343"/>
    </row>
    <row r="98" spans="1:3" s="315" customFormat="1" ht="15.75" customHeight="1" x14ac:dyDescent="0.2">
      <c r="A98" s="342"/>
      <c r="B98" s="343"/>
      <c r="C98" s="343"/>
    </row>
    <row r="99" spans="1:3" s="315" customFormat="1" ht="15.75" customHeight="1" x14ac:dyDescent="0.2">
      <c r="A99" s="342"/>
      <c r="B99" s="343"/>
      <c r="C99" s="343"/>
    </row>
    <row r="100" spans="1:3" s="315" customFormat="1" ht="15.75" customHeight="1" x14ac:dyDescent="0.2">
      <c r="A100" s="342"/>
      <c r="B100" s="343"/>
      <c r="C100" s="343"/>
    </row>
    <row r="101" spans="1:3" s="315" customFormat="1" ht="15.75" customHeight="1" x14ac:dyDescent="0.2">
      <c r="A101" s="342"/>
      <c r="B101" s="343"/>
      <c r="C101" s="343"/>
    </row>
    <row r="102" spans="1:3" s="315" customFormat="1" ht="15.75" customHeight="1" x14ac:dyDescent="0.2">
      <c r="A102" s="342"/>
      <c r="B102" s="343"/>
      <c r="C102" s="343"/>
    </row>
    <row r="103" spans="1:3" s="315" customFormat="1" ht="15.75" customHeight="1" x14ac:dyDescent="0.2">
      <c r="A103" s="342"/>
      <c r="B103" s="343"/>
      <c r="C103" s="343"/>
    </row>
    <row r="104" spans="1:3" s="315" customFormat="1" ht="15.75" customHeight="1" x14ac:dyDescent="0.2">
      <c r="A104" s="342"/>
      <c r="B104" s="343"/>
      <c r="C104" s="343"/>
    </row>
    <row r="105" spans="1:3" s="315" customFormat="1" ht="15.75" customHeight="1" x14ac:dyDescent="0.2">
      <c r="A105" s="342"/>
      <c r="B105" s="343"/>
      <c r="C105" s="343"/>
    </row>
    <row r="106" spans="1:3" s="315" customFormat="1" ht="15.75" customHeight="1" x14ac:dyDescent="0.2">
      <c r="A106" s="342"/>
      <c r="B106" s="343"/>
      <c r="C106" s="343"/>
    </row>
    <row r="107" spans="1:3" s="315" customFormat="1" ht="15.75" customHeight="1" x14ac:dyDescent="0.2">
      <c r="A107" s="342"/>
      <c r="B107" s="343"/>
      <c r="C107" s="343"/>
    </row>
    <row r="108" spans="1:3" s="315" customFormat="1" ht="15.75" customHeight="1" x14ac:dyDescent="0.2">
      <c r="A108" s="342"/>
      <c r="B108" s="343"/>
      <c r="C108" s="343"/>
    </row>
    <row r="109" spans="1:3" s="315" customFormat="1" ht="15.75" customHeight="1" x14ac:dyDescent="0.2">
      <c r="A109" s="342"/>
      <c r="B109" s="343"/>
      <c r="C109" s="343"/>
    </row>
    <row r="110" spans="1:3" s="315" customFormat="1" ht="15.75" customHeight="1" x14ac:dyDescent="0.2">
      <c r="A110" s="342"/>
      <c r="B110" s="343"/>
      <c r="C110" s="343"/>
    </row>
    <row r="111" spans="1:3" s="315" customFormat="1" ht="15.75" customHeight="1" x14ac:dyDescent="0.2">
      <c r="A111" s="342"/>
      <c r="B111" s="343"/>
      <c r="C111" s="343"/>
    </row>
    <row r="112" spans="1:3" s="315" customFormat="1" ht="15.75" customHeight="1" x14ac:dyDescent="0.2">
      <c r="A112" s="342"/>
      <c r="B112" s="343"/>
      <c r="C112" s="343"/>
    </row>
    <row r="113" spans="1:3" s="315" customFormat="1" ht="15.75" customHeight="1" x14ac:dyDescent="0.2">
      <c r="A113" s="342"/>
      <c r="B113" s="343"/>
      <c r="C113" s="343"/>
    </row>
    <row r="114" spans="1:3" s="315" customFormat="1" ht="15.75" customHeight="1" x14ac:dyDescent="0.2">
      <c r="A114" s="342"/>
      <c r="B114" s="343"/>
      <c r="C114" s="343"/>
    </row>
    <row r="115" spans="1:3" s="315" customFormat="1" ht="15.75" customHeight="1" x14ac:dyDescent="0.2">
      <c r="A115" s="342"/>
      <c r="B115" s="343"/>
      <c r="C115" s="343"/>
    </row>
    <row r="116" spans="1:3" s="315" customFormat="1" ht="15.75" customHeight="1" x14ac:dyDescent="0.2">
      <c r="A116" s="342"/>
      <c r="B116" s="343"/>
      <c r="C116" s="343"/>
    </row>
    <row r="117" spans="1:3" s="315" customFormat="1" ht="15.75" customHeight="1" x14ac:dyDescent="0.2">
      <c r="A117" s="342"/>
      <c r="B117" s="343"/>
      <c r="C117" s="343"/>
    </row>
    <row r="118" spans="1:3" s="315" customFormat="1" ht="15.75" customHeight="1" x14ac:dyDescent="0.2">
      <c r="A118" s="342"/>
      <c r="B118" s="343"/>
      <c r="C118" s="343"/>
    </row>
    <row r="119" spans="1:3" s="315" customFormat="1" ht="15.75" customHeight="1" x14ac:dyDescent="0.2">
      <c r="A119" s="342"/>
      <c r="B119" s="343"/>
      <c r="C119" s="343"/>
    </row>
    <row r="120" spans="1:3" s="315" customFormat="1" ht="15.75" customHeight="1" x14ac:dyDescent="0.2">
      <c r="A120" s="342"/>
      <c r="B120" s="343"/>
      <c r="C120" s="343"/>
    </row>
    <row r="121" spans="1:3" s="315" customFormat="1" ht="15.75" customHeight="1" x14ac:dyDescent="0.2">
      <c r="A121" s="342"/>
      <c r="B121" s="343"/>
      <c r="C121" s="343"/>
    </row>
    <row r="122" spans="1:3" s="315" customFormat="1" ht="15.75" customHeight="1" x14ac:dyDescent="0.2">
      <c r="A122" s="342"/>
      <c r="B122" s="343"/>
      <c r="C122" s="343"/>
    </row>
    <row r="123" spans="1:3" s="315" customFormat="1" ht="15.75" customHeight="1" x14ac:dyDescent="0.2">
      <c r="A123" s="342"/>
      <c r="B123" s="343"/>
      <c r="C123" s="343"/>
    </row>
    <row r="124" spans="1:3" s="315" customFormat="1" ht="15.75" customHeight="1" x14ac:dyDescent="0.2">
      <c r="A124" s="342"/>
      <c r="B124" s="343"/>
      <c r="C124" s="343"/>
    </row>
    <row r="125" spans="1:3" s="315" customFormat="1" ht="15.75" customHeight="1" x14ac:dyDescent="0.2">
      <c r="A125" s="342"/>
      <c r="B125" s="343"/>
      <c r="C125" s="343"/>
    </row>
    <row r="126" spans="1:3" s="315" customFormat="1" ht="15.75" customHeight="1" x14ac:dyDescent="0.2">
      <c r="A126" s="342"/>
      <c r="B126" s="343"/>
      <c r="C126" s="343"/>
    </row>
    <row r="127" spans="1:3" s="315" customFormat="1" ht="15.75" customHeight="1" x14ac:dyDescent="0.2">
      <c r="A127" s="342"/>
      <c r="B127" s="343"/>
      <c r="C127" s="343"/>
    </row>
    <row r="128" spans="1:3" s="315" customFormat="1" ht="15.75" customHeight="1" x14ac:dyDescent="0.2">
      <c r="A128" s="342"/>
      <c r="B128" s="343"/>
      <c r="C128" s="343"/>
    </row>
    <row r="129" spans="1:3" s="315" customFormat="1" ht="15.75" customHeight="1" x14ac:dyDescent="0.2">
      <c r="A129" s="342"/>
      <c r="B129" s="343"/>
      <c r="C129" s="343"/>
    </row>
    <row r="130" spans="1:3" s="315" customFormat="1" ht="15.75" customHeight="1" x14ac:dyDescent="0.2">
      <c r="A130" s="342"/>
      <c r="B130" s="343"/>
      <c r="C130" s="343"/>
    </row>
    <row r="131" spans="1:3" s="315" customFormat="1" ht="15.75" customHeight="1" x14ac:dyDescent="0.2">
      <c r="A131" s="342"/>
      <c r="B131" s="343"/>
      <c r="C131" s="343"/>
    </row>
    <row r="132" spans="1:3" s="315" customFormat="1" ht="15.75" customHeight="1" x14ac:dyDescent="0.2">
      <c r="A132" s="342"/>
      <c r="B132" s="343"/>
      <c r="C132" s="343"/>
    </row>
    <row r="133" spans="1:3" s="315" customFormat="1" ht="15.75" customHeight="1" x14ac:dyDescent="0.2">
      <c r="A133" s="342"/>
      <c r="B133" s="343"/>
      <c r="C133" s="343"/>
    </row>
    <row r="134" spans="1:3" s="315" customFormat="1" ht="15.75" customHeight="1" x14ac:dyDescent="0.2">
      <c r="A134" s="342"/>
      <c r="B134" s="343"/>
      <c r="C134" s="343"/>
    </row>
    <row r="135" spans="1:3" s="315" customFormat="1" ht="15.75" customHeight="1" x14ac:dyDescent="0.2">
      <c r="A135" s="342"/>
      <c r="B135" s="343"/>
      <c r="C135" s="343"/>
    </row>
    <row r="136" spans="1:3" s="315" customFormat="1" ht="15.75" customHeight="1" x14ac:dyDescent="0.2">
      <c r="A136" s="342"/>
      <c r="B136" s="343"/>
      <c r="C136" s="343"/>
    </row>
    <row r="137" spans="1:3" s="315" customFormat="1" ht="15.75" customHeight="1" x14ac:dyDescent="0.2">
      <c r="A137" s="342"/>
      <c r="B137" s="343"/>
      <c r="C137" s="343"/>
    </row>
    <row r="138" spans="1:3" s="315" customFormat="1" ht="15.75" customHeight="1" x14ac:dyDescent="0.2">
      <c r="A138" s="342"/>
      <c r="B138" s="343"/>
      <c r="C138" s="343"/>
    </row>
    <row r="139" spans="1:3" s="315" customFormat="1" ht="15.75" customHeight="1" x14ac:dyDescent="0.2">
      <c r="A139" s="342"/>
      <c r="B139" s="343"/>
      <c r="C139" s="343"/>
    </row>
    <row r="140" spans="1:3" s="315" customFormat="1" ht="15.75" customHeight="1" x14ac:dyDescent="0.2">
      <c r="A140" s="342"/>
      <c r="B140" s="343"/>
      <c r="C140" s="343"/>
    </row>
    <row r="141" spans="1:3" s="315" customFormat="1" ht="15.75" customHeight="1" x14ac:dyDescent="0.2">
      <c r="A141" s="342"/>
      <c r="B141" s="343"/>
      <c r="C141" s="343"/>
    </row>
    <row r="142" spans="1:3" s="315" customFormat="1" ht="15.75" customHeight="1" x14ac:dyDescent="0.2">
      <c r="A142" s="342"/>
      <c r="B142" s="343"/>
      <c r="C142" s="343"/>
    </row>
    <row r="143" spans="1:3" s="315" customFormat="1" ht="15.75" customHeight="1" x14ac:dyDescent="0.2">
      <c r="A143" s="342"/>
      <c r="B143" s="343"/>
      <c r="C143" s="343"/>
    </row>
    <row r="144" spans="1:3" s="315" customFormat="1" ht="15.75" customHeight="1" x14ac:dyDescent="0.2">
      <c r="A144" s="342"/>
      <c r="B144" s="343"/>
      <c r="C144" s="343"/>
    </row>
    <row r="145" spans="1:57" s="315" customFormat="1" ht="15.75" customHeight="1" x14ac:dyDescent="0.2">
      <c r="A145" s="342"/>
      <c r="B145" s="345"/>
      <c r="C145" s="345"/>
    </row>
    <row r="146" spans="1:57" s="315" customFormat="1" ht="15.75" customHeight="1" x14ac:dyDescent="0.2">
      <c r="A146" s="342"/>
      <c r="B146" s="345"/>
      <c r="C146" s="345"/>
    </row>
    <row r="147" spans="1:57" s="315" customFormat="1" ht="15.75" customHeight="1" x14ac:dyDescent="0.2">
      <c r="A147" s="342"/>
      <c r="B147" s="345"/>
      <c r="C147" s="345"/>
    </row>
    <row r="148" spans="1:57" s="315" customFormat="1" ht="15.75" customHeight="1" x14ac:dyDescent="0.2">
      <c r="A148" s="342"/>
      <c r="B148" s="345"/>
      <c r="C148" s="345"/>
    </row>
    <row r="149" spans="1:57" s="315" customFormat="1" ht="15.75" customHeight="1" x14ac:dyDescent="0.2">
      <c r="A149" s="342"/>
      <c r="B149" s="345"/>
      <c r="C149" s="345"/>
    </row>
    <row r="150" spans="1:57" s="315" customFormat="1" ht="15.75" customHeight="1" x14ac:dyDescent="0.2">
      <c r="A150" s="342"/>
      <c r="B150" s="345"/>
      <c r="C150" s="345"/>
    </row>
    <row r="151" spans="1:57" s="315" customFormat="1" ht="15.75" customHeight="1" x14ac:dyDescent="0.2">
      <c r="A151" s="342"/>
      <c r="B151" s="345"/>
      <c r="C151" s="345"/>
    </row>
    <row r="152" spans="1:57" ht="15.75" customHeight="1" x14ac:dyDescent="0.2">
      <c r="A152" s="342"/>
      <c r="B152" s="345"/>
      <c r="C152" s="345"/>
      <c r="D152" s="315"/>
      <c r="E152" s="315"/>
      <c r="F152" s="315"/>
      <c r="G152" s="315"/>
      <c r="H152" s="315"/>
      <c r="I152" s="315"/>
      <c r="J152" s="315"/>
      <c r="K152" s="315"/>
      <c r="L152" s="315"/>
      <c r="M152" s="315"/>
      <c r="N152" s="315"/>
      <c r="O152" s="315"/>
      <c r="P152" s="315"/>
      <c r="Q152" s="315"/>
      <c r="R152" s="315"/>
      <c r="S152" s="315"/>
      <c r="T152" s="315"/>
      <c r="U152" s="315"/>
      <c r="V152" s="315"/>
      <c r="W152" s="315"/>
      <c r="X152" s="315"/>
      <c r="Y152" s="315"/>
      <c r="Z152" s="315"/>
      <c r="AA152" s="315"/>
      <c r="AB152" s="315"/>
      <c r="AC152" s="315"/>
      <c r="AD152" s="315"/>
      <c r="AE152" s="315"/>
      <c r="AF152" s="315"/>
      <c r="AG152" s="315"/>
      <c r="AH152" s="315"/>
      <c r="AI152" s="315"/>
      <c r="AJ152" s="315"/>
      <c r="AK152" s="315"/>
      <c r="AL152" s="315"/>
      <c r="AM152" s="315"/>
      <c r="AN152" s="315"/>
      <c r="AO152" s="315"/>
      <c r="AP152" s="315"/>
      <c r="AQ152" s="315"/>
      <c r="AR152" s="315"/>
      <c r="AS152" s="315"/>
      <c r="AT152" s="315"/>
      <c r="AU152" s="315"/>
      <c r="AV152" s="315"/>
      <c r="AW152" s="315"/>
      <c r="AX152" s="315"/>
      <c r="AY152" s="315"/>
      <c r="AZ152" s="315"/>
      <c r="BA152" s="315"/>
      <c r="BB152" s="315"/>
      <c r="BC152" s="315"/>
      <c r="BD152" s="315"/>
      <c r="BE152" s="315"/>
    </row>
    <row r="153" spans="1:57" ht="15.75" customHeight="1" x14ac:dyDescent="0.2">
      <c r="A153" s="342"/>
      <c r="B153" s="345"/>
      <c r="C153" s="345"/>
      <c r="D153" s="315"/>
      <c r="E153" s="315"/>
      <c r="F153" s="315"/>
      <c r="G153" s="315"/>
      <c r="H153" s="315"/>
      <c r="I153" s="315"/>
      <c r="J153" s="315"/>
      <c r="K153" s="315"/>
      <c r="L153" s="315"/>
      <c r="M153" s="315"/>
      <c r="N153" s="315"/>
      <c r="O153" s="315"/>
      <c r="P153" s="315"/>
      <c r="Q153" s="315"/>
      <c r="R153" s="315"/>
      <c r="S153" s="315"/>
      <c r="T153" s="315"/>
      <c r="U153" s="315"/>
      <c r="V153" s="315"/>
      <c r="W153" s="315"/>
      <c r="X153" s="315"/>
      <c r="Y153" s="315"/>
      <c r="Z153" s="315"/>
      <c r="AA153" s="315"/>
      <c r="AB153" s="315"/>
      <c r="AC153" s="315"/>
      <c r="AD153" s="315"/>
      <c r="AE153" s="315"/>
      <c r="AF153" s="315"/>
      <c r="AG153" s="315"/>
      <c r="AH153" s="315"/>
      <c r="AI153" s="315"/>
      <c r="AJ153" s="315"/>
      <c r="AK153" s="315"/>
      <c r="AL153" s="315"/>
      <c r="AM153" s="315"/>
      <c r="AN153" s="315"/>
      <c r="AO153" s="315"/>
      <c r="AP153" s="315"/>
      <c r="AQ153" s="315"/>
      <c r="AR153" s="315"/>
      <c r="AS153" s="315"/>
      <c r="AT153" s="315"/>
      <c r="AU153" s="315"/>
      <c r="AV153" s="315"/>
      <c r="AW153" s="315"/>
      <c r="AX153" s="315"/>
      <c r="AY153" s="315"/>
      <c r="AZ153" s="315"/>
      <c r="BA153" s="315"/>
      <c r="BB153" s="315"/>
      <c r="BC153" s="315"/>
      <c r="BD153" s="315"/>
      <c r="BE153" s="315"/>
    </row>
    <row r="154" spans="1:57" ht="15.75" customHeight="1" x14ac:dyDescent="0.2">
      <c r="A154" s="346"/>
      <c r="B154" s="347"/>
      <c r="C154" s="347"/>
    </row>
    <row r="155" spans="1:57" ht="15.75" customHeight="1" x14ac:dyDescent="0.2">
      <c r="A155" s="346"/>
      <c r="B155" s="347"/>
      <c r="C155" s="347"/>
    </row>
    <row r="156" spans="1:57" ht="15.75" customHeight="1" x14ac:dyDescent="0.2">
      <c r="A156" s="346"/>
      <c r="B156" s="347"/>
      <c r="C156" s="347"/>
    </row>
    <row r="157" spans="1:57" ht="15.75" customHeight="1" x14ac:dyDescent="0.2">
      <c r="A157" s="346"/>
      <c r="B157" s="347"/>
      <c r="C157" s="347"/>
    </row>
    <row r="158" spans="1:57" ht="15.75" customHeight="1" x14ac:dyDescent="0.2">
      <c r="A158" s="346"/>
      <c r="B158" s="347"/>
      <c r="C158" s="347"/>
    </row>
    <row r="159" spans="1:57" ht="15.75" customHeight="1" x14ac:dyDescent="0.2">
      <c r="A159" s="346"/>
      <c r="B159" s="347"/>
      <c r="C159" s="347"/>
    </row>
    <row r="160" spans="1:57" ht="15.75" customHeight="1" x14ac:dyDescent="0.2">
      <c r="A160" s="346"/>
      <c r="B160" s="347"/>
      <c r="C160" s="347"/>
    </row>
    <row r="161" spans="1:3" ht="15.75" customHeight="1" x14ac:dyDescent="0.2">
      <c r="A161" s="346"/>
      <c r="B161" s="347"/>
      <c r="C161" s="347"/>
    </row>
    <row r="162" spans="1:3" ht="15.75" customHeight="1" x14ac:dyDescent="0.2">
      <c r="A162" s="346"/>
      <c r="B162" s="347"/>
      <c r="C162" s="347"/>
    </row>
    <row r="163" spans="1:3" ht="15.75" customHeight="1" x14ac:dyDescent="0.2">
      <c r="A163" s="346"/>
      <c r="B163" s="347"/>
      <c r="C163" s="347"/>
    </row>
    <row r="164" spans="1:3" ht="15.75" customHeight="1" x14ac:dyDescent="0.2">
      <c r="A164" s="346"/>
      <c r="B164" s="347"/>
      <c r="C164" s="347"/>
    </row>
    <row r="165" spans="1:3" ht="15.75" customHeight="1" x14ac:dyDescent="0.2">
      <c r="A165" s="346"/>
      <c r="B165" s="347"/>
      <c r="C165" s="347"/>
    </row>
    <row r="166" spans="1:3" ht="15.75" customHeight="1" x14ac:dyDescent="0.2">
      <c r="A166" s="346"/>
      <c r="B166" s="347"/>
      <c r="C166" s="347"/>
    </row>
    <row r="167" spans="1:3" ht="15.75" customHeight="1" x14ac:dyDescent="0.2">
      <c r="A167" s="346"/>
      <c r="B167" s="347"/>
      <c r="C167" s="347"/>
    </row>
    <row r="168" spans="1:3" ht="15.75" customHeight="1" x14ac:dyDescent="0.2">
      <c r="A168" s="346"/>
      <c r="B168" s="347"/>
      <c r="C168" s="347"/>
    </row>
    <row r="169" spans="1:3" ht="15.75" customHeight="1" x14ac:dyDescent="0.2">
      <c r="A169" s="346"/>
      <c r="B169" s="347"/>
      <c r="C169" s="347"/>
    </row>
    <row r="170" spans="1:3" ht="15.75" customHeight="1" x14ac:dyDescent="0.2">
      <c r="A170" s="346"/>
      <c r="B170" s="347"/>
      <c r="C170" s="347"/>
    </row>
    <row r="171" spans="1:3" ht="15.75" customHeight="1" x14ac:dyDescent="0.2">
      <c r="A171" s="346"/>
      <c r="B171" s="347"/>
      <c r="C171" s="347"/>
    </row>
    <row r="172" spans="1:3" ht="15.75" customHeight="1" x14ac:dyDescent="0.2">
      <c r="A172" s="346"/>
      <c r="B172" s="347"/>
      <c r="C172" s="347"/>
    </row>
    <row r="173" spans="1:3" ht="15.75" customHeight="1" x14ac:dyDescent="0.2">
      <c r="A173" s="346"/>
      <c r="B173" s="347"/>
      <c r="C173" s="347"/>
    </row>
    <row r="174" spans="1:3" ht="15.75" customHeight="1" x14ac:dyDescent="0.2">
      <c r="A174" s="346"/>
      <c r="B174" s="347"/>
      <c r="C174" s="347"/>
    </row>
    <row r="175" spans="1:3" ht="15.75" customHeight="1" x14ac:dyDescent="0.2">
      <c r="A175" s="346"/>
      <c r="B175" s="347"/>
      <c r="C175" s="347"/>
    </row>
    <row r="176" spans="1:3" ht="15.75" customHeight="1" x14ac:dyDescent="0.2">
      <c r="A176" s="346"/>
      <c r="B176" s="347"/>
      <c r="C176" s="347"/>
    </row>
    <row r="177" spans="1:3" ht="15.75" customHeight="1" x14ac:dyDescent="0.2">
      <c r="A177" s="346"/>
      <c r="B177" s="347"/>
      <c r="C177" s="347"/>
    </row>
    <row r="178" spans="1:3" ht="15.75" customHeight="1" x14ac:dyDescent="0.2">
      <c r="A178" s="346"/>
      <c r="B178" s="347"/>
      <c r="C178" s="347"/>
    </row>
    <row r="179" spans="1:3" ht="15.75" customHeight="1" x14ac:dyDescent="0.2">
      <c r="A179" s="346"/>
      <c r="B179" s="347"/>
      <c r="C179" s="347"/>
    </row>
    <row r="180" spans="1:3" ht="15.75" customHeight="1" x14ac:dyDescent="0.2">
      <c r="A180" s="346"/>
      <c r="B180" s="347"/>
      <c r="C180" s="347"/>
    </row>
    <row r="181" spans="1:3" ht="15.75" customHeight="1" x14ac:dyDescent="0.2">
      <c r="A181" s="346"/>
      <c r="B181" s="347"/>
      <c r="C181" s="347"/>
    </row>
    <row r="182" spans="1:3" ht="15.75" customHeight="1" x14ac:dyDescent="0.2">
      <c r="A182" s="346"/>
      <c r="B182" s="347"/>
      <c r="C182" s="347"/>
    </row>
    <row r="183" spans="1:3" ht="15.75" customHeight="1" x14ac:dyDescent="0.2">
      <c r="A183" s="346"/>
      <c r="B183" s="347"/>
      <c r="C183" s="347"/>
    </row>
    <row r="184" spans="1:3" ht="15.75" customHeight="1" x14ac:dyDescent="0.2">
      <c r="A184" s="346"/>
      <c r="B184" s="347"/>
      <c r="C184" s="347"/>
    </row>
    <row r="185" spans="1:3" ht="15.75" customHeight="1" x14ac:dyDescent="0.2">
      <c r="A185" s="346"/>
      <c r="B185" s="347"/>
      <c r="C185" s="347"/>
    </row>
    <row r="186" spans="1:3" x14ac:dyDescent="0.2">
      <c r="A186" s="346"/>
      <c r="B186" s="347"/>
      <c r="C186" s="347"/>
    </row>
    <row r="187" spans="1:3" x14ac:dyDescent="0.2">
      <c r="A187" s="346"/>
      <c r="B187" s="347"/>
      <c r="C187" s="347"/>
    </row>
    <row r="188" spans="1:3" x14ac:dyDescent="0.2">
      <c r="A188" s="346"/>
      <c r="B188" s="347"/>
      <c r="C188" s="347"/>
    </row>
    <row r="189" spans="1:3" x14ac:dyDescent="0.2">
      <c r="A189" s="346"/>
      <c r="B189" s="347"/>
      <c r="C189" s="347"/>
    </row>
    <row r="190" spans="1:3" x14ac:dyDescent="0.2">
      <c r="A190" s="346"/>
      <c r="B190" s="347"/>
      <c r="C190" s="347"/>
    </row>
    <row r="191" spans="1:3" x14ac:dyDescent="0.2">
      <c r="A191" s="346"/>
      <c r="B191" s="347"/>
      <c r="C191" s="347"/>
    </row>
    <row r="192" spans="1:3" x14ac:dyDescent="0.2">
      <c r="A192" s="346"/>
      <c r="B192" s="347"/>
      <c r="C192" s="347"/>
    </row>
    <row r="193" spans="1:3" x14ac:dyDescent="0.2">
      <c r="A193" s="346"/>
      <c r="B193" s="347"/>
      <c r="C193" s="347"/>
    </row>
    <row r="194" spans="1:3" x14ac:dyDescent="0.2">
      <c r="A194" s="346"/>
      <c r="B194" s="347"/>
      <c r="C194" s="347"/>
    </row>
    <row r="195" spans="1:3" x14ac:dyDescent="0.2">
      <c r="A195" s="346"/>
      <c r="B195" s="347"/>
      <c r="C195" s="347"/>
    </row>
    <row r="196" spans="1:3" x14ac:dyDescent="0.2">
      <c r="A196" s="346"/>
      <c r="B196" s="347"/>
      <c r="C196" s="347"/>
    </row>
    <row r="197" spans="1:3" x14ac:dyDescent="0.2">
      <c r="A197" s="346"/>
      <c r="B197" s="347"/>
      <c r="C197" s="347"/>
    </row>
    <row r="198" spans="1:3" x14ac:dyDescent="0.2">
      <c r="A198" s="346"/>
      <c r="B198" s="347"/>
      <c r="C198" s="347"/>
    </row>
    <row r="199" spans="1:3" x14ac:dyDescent="0.2">
      <c r="A199" s="346"/>
      <c r="B199" s="347"/>
      <c r="C199" s="347"/>
    </row>
    <row r="200" spans="1:3" x14ac:dyDescent="0.2">
      <c r="A200" s="346"/>
      <c r="B200" s="347"/>
      <c r="C200" s="347"/>
    </row>
    <row r="201" spans="1:3" x14ac:dyDescent="0.2">
      <c r="A201" s="346"/>
      <c r="B201" s="347"/>
      <c r="C201" s="347"/>
    </row>
    <row r="202" spans="1:3" x14ac:dyDescent="0.2">
      <c r="A202" s="346"/>
      <c r="B202" s="347"/>
      <c r="C202" s="347"/>
    </row>
    <row r="203" spans="1:3" x14ac:dyDescent="0.2">
      <c r="A203" s="346"/>
      <c r="B203" s="347"/>
      <c r="C203" s="347"/>
    </row>
    <row r="204" spans="1:3" x14ac:dyDescent="0.2">
      <c r="A204" s="346"/>
      <c r="B204" s="347"/>
      <c r="C204" s="347"/>
    </row>
    <row r="205" spans="1:3" x14ac:dyDescent="0.2">
      <c r="A205" s="346"/>
      <c r="B205" s="347"/>
      <c r="C205" s="347"/>
    </row>
    <row r="206" spans="1:3" x14ac:dyDescent="0.2">
      <c r="A206" s="346"/>
      <c r="B206" s="347"/>
      <c r="C206" s="347"/>
    </row>
    <row r="207" spans="1:3" x14ac:dyDescent="0.2">
      <c r="A207" s="346"/>
      <c r="B207" s="347"/>
      <c r="C207" s="347"/>
    </row>
    <row r="208" spans="1:3" x14ac:dyDescent="0.2">
      <c r="A208" s="346"/>
      <c r="B208" s="347"/>
      <c r="C208" s="347"/>
    </row>
    <row r="209" spans="1:3" x14ac:dyDescent="0.2">
      <c r="A209" s="346"/>
      <c r="B209" s="347"/>
      <c r="C209" s="347"/>
    </row>
    <row r="210" spans="1:3" x14ac:dyDescent="0.2">
      <c r="A210" s="346"/>
      <c r="B210" s="347"/>
      <c r="C210" s="347"/>
    </row>
    <row r="211" spans="1:3" x14ac:dyDescent="0.2">
      <c r="A211" s="346"/>
      <c r="B211" s="347"/>
      <c r="C211" s="347"/>
    </row>
    <row r="212" spans="1:3" x14ac:dyDescent="0.2">
      <c r="A212" s="346"/>
      <c r="B212" s="347"/>
      <c r="C212" s="347"/>
    </row>
    <row r="213" spans="1:3" x14ac:dyDescent="0.2">
      <c r="A213" s="346"/>
      <c r="B213" s="347"/>
      <c r="C213" s="347"/>
    </row>
    <row r="214" spans="1:3" x14ac:dyDescent="0.2">
      <c r="A214" s="346"/>
      <c r="B214" s="347"/>
      <c r="C214" s="347"/>
    </row>
    <row r="215" spans="1:3" x14ac:dyDescent="0.2">
      <c r="A215" s="346"/>
      <c r="B215" s="347"/>
      <c r="C215" s="347"/>
    </row>
    <row r="216" spans="1:3" x14ac:dyDescent="0.2">
      <c r="A216" s="346"/>
      <c r="B216" s="347"/>
      <c r="C216" s="347"/>
    </row>
    <row r="217" spans="1:3" x14ac:dyDescent="0.2">
      <c r="A217" s="346"/>
      <c r="B217" s="347"/>
      <c r="C217" s="347"/>
    </row>
    <row r="218" spans="1:3" x14ac:dyDescent="0.2">
      <c r="A218" s="346"/>
      <c r="B218" s="347"/>
      <c r="C218" s="347"/>
    </row>
    <row r="219" spans="1:3" x14ac:dyDescent="0.2">
      <c r="A219" s="346"/>
      <c r="B219" s="347"/>
      <c r="C219" s="347"/>
    </row>
    <row r="220" spans="1:3" x14ac:dyDescent="0.2">
      <c r="A220" s="346"/>
      <c r="B220" s="347"/>
      <c r="C220" s="347"/>
    </row>
    <row r="221" spans="1:3" x14ac:dyDescent="0.2">
      <c r="A221" s="346"/>
      <c r="B221" s="347"/>
      <c r="C221" s="347"/>
    </row>
    <row r="222" spans="1:3" x14ac:dyDescent="0.2">
      <c r="A222" s="346"/>
      <c r="B222" s="347"/>
      <c r="C222" s="347"/>
    </row>
    <row r="223" spans="1:3" x14ac:dyDescent="0.2">
      <c r="A223" s="346"/>
      <c r="B223" s="347"/>
      <c r="C223" s="347"/>
    </row>
    <row r="224" spans="1:3" x14ac:dyDescent="0.2">
      <c r="A224" s="346"/>
      <c r="B224" s="347"/>
      <c r="C224" s="347"/>
    </row>
    <row r="225" spans="1:3" x14ac:dyDescent="0.2">
      <c r="A225" s="346"/>
      <c r="B225" s="347"/>
      <c r="C225" s="347"/>
    </row>
    <row r="226" spans="1:3" x14ac:dyDescent="0.2">
      <c r="A226" s="346"/>
      <c r="B226" s="347"/>
      <c r="C226" s="347"/>
    </row>
    <row r="227" spans="1:3" x14ac:dyDescent="0.2">
      <c r="A227" s="346"/>
      <c r="B227" s="347"/>
      <c r="C227" s="347"/>
    </row>
    <row r="228" spans="1:3" x14ac:dyDescent="0.2">
      <c r="A228" s="346"/>
      <c r="B228" s="347"/>
      <c r="C228" s="347"/>
    </row>
    <row r="229" spans="1:3" x14ac:dyDescent="0.2">
      <c r="A229" s="346"/>
      <c r="B229" s="347"/>
      <c r="C229" s="347"/>
    </row>
    <row r="230" spans="1:3" x14ac:dyDescent="0.2">
      <c r="A230" s="346"/>
      <c r="B230" s="347"/>
      <c r="C230" s="347"/>
    </row>
    <row r="231" spans="1:3" x14ac:dyDescent="0.2">
      <c r="A231" s="346"/>
      <c r="B231" s="347"/>
      <c r="C231" s="347"/>
    </row>
    <row r="232" spans="1:3" x14ac:dyDescent="0.2">
      <c r="A232" s="346"/>
      <c r="B232" s="347"/>
      <c r="C232" s="347"/>
    </row>
    <row r="233" spans="1:3" x14ac:dyDescent="0.2">
      <c r="A233" s="346"/>
      <c r="B233" s="347"/>
      <c r="C233" s="347"/>
    </row>
    <row r="234" spans="1:3" x14ac:dyDescent="0.2">
      <c r="A234" s="346"/>
      <c r="B234" s="347"/>
      <c r="C234" s="347"/>
    </row>
    <row r="235" spans="1:3" x14ac:dyDescent="0.2">
      <c r="A235" s="346"/>
      <c r="B235" s="347"/>
      <c r="C235" s="347"/>
    </row>
    <row r="236" spans="1:3" x14ac:dyDescent="0.2">
      <c r="A236" s="346"/>
      <c r="B236" s="347"/>
      <c r="C236" s="347"/>
    </row>
    <row r="237" spans="1:3" x14ac:dyDescent="0.2">
      <c r="A237" s="346"/>
      <c r="B237" s="347"/>
      <c r="C237" s="347"/>
    </row>
    <row r="238" spans="1:3" x14ac:dyDescent="0.2">
      <c r="A238" s="346"/>
      <c r="B238" s="347"/>
      <c r="C238" s="347"/>
    </row>
    <row r="239" spans="1:3" x14ac:dyDescent="0.2">
      <c r="A239" s="346"/>
      <c r="B239" s="347"/>
      <c r="C239" s="347"/>
    </row>
    <row r="240" spans="1:3" x14ac:dyDescent="0.2">
      <c r="A240" s="346"/>
      <c r="B240" s="347"/>
      <c r="C240" s="347"/>
    </row>
    <row r="241" spans="1:3" x14ac:dyDescent="0.2">
      <c r="A241" s="346"/>
      <c r="B241" s="347"/>
      <c r="C241" s="347"/>
    </row>
    <row r="242" spans="1:3" x14ac:dyDescent="0.2">
      <c r="A242" s="346"/>
      <c r="B242" s="347"/>
      <c r="C242" s="347"/>
    </row>
    <row r="243" spans="1:3" x14ac:dyDescent="0.2">
      <c r="A243" s="346"/>
      <c r="B243" s="347"/>
      <c r="C243" s="347"/>
    </row>
    <row r="244" spans="1:3" x14ac:dyDescent="0.2">
      <c r="A244" s="346"/>
      <c r="B244" s="347"/>
      <c r="C244" s="347"/>
    </row>
    <row r="245" spans="1:3" x14ac:dyDescent="0.2">
      <c r="A245" s="346"/>
      <c r="B245" s="347"/>
      <c r="C245" s="347"/>
    </row>
    <row r="246" spans="1:3" x14ac:dyDescent="0.2">
      <c r="A246" s="346"/>
      <c r="B246" s="347"/>
      <c r="C246" s="347"/>
    </row>
    <row r="247" spans="1:3" x14ac:dyDescent="0.2">
      <c r="A247" s="346"/>
      <c r="B247" s="347"/>
      <c r="C247" s="347"/>
    </row>
    <row r="248" spans="1:3" x14ac:dyDescent="0.2">
      <c r="A248" s="346"/>
      <c r="B248" s="347"/>
      <c r="C248" s="347"/>
    </row>
    <row r="249" spans="1:3" x14ac:dyDescent="0.2">
      <c r="A249" s="346"/>
      <c r="B249" s="347"/>
      <c r="C249" s="347"/>
    </row>
    <row r="250" spans="1:3" x14ac:dyDescent="0.2">
      <c r="A250" s="346"/>
      <c r="B250" s="347"/>
      <c r="C250" s="347"/>
    </row>
  </sheetData>
  <sheetProtection selectLockedCells="1"/>
  <protectedRanges>
    <protectedRange sqref="C67" name="Tartomány4"/>
    <protectedRange sqref="C79:C80" name="Tartomány4_1"/>
    <protectedRange sqref="C34:C46" name="Tartomány1_2_1_1"/>
    <protectedRange sqref="C32" name="Tartomány1_2_1_3"/>
    <protectedRange sqref="C16:C21" name="Tartomány1_2_1_2_1_1_1_1"/>
    <protectedRange sqref="C23" name="Tartomány1_2_1_1_2_1_1_1"/>
    <protectedRange sqref="C33 C30:C31" name="Tartomány1_2_1_1_2_1"/>
    <protectedRange sqref="C57" name="Tartomány1_2_1_2_1_1"/>
    <protectedRange sqref="C14" name="Tartomány1_2_1_4_1"/>
    <protectedRange sqref="C47" name="Tartomány1_2_1_1_1"/>
    <protectedRange sqref="C15" name="Tartomány1_2_1_2"/>
  </protectedRanges>
  <mergeCells count="65">
    <mergeCell ref="A6:A9"/>
    <mergeCell ref="B6:B9"/>
    <mergeCell ref="C6:C9"/>
    <mergeCell ref="D6:AA6"/>
    <mergeCell ref="AB6:AY6"/>
    <mergeCell ref="J8:K8"/>
    <mergeCell ref="L8:M8"/>
    <mergeCell ref="N8:N9"/>
    <mergeCell ref="O8:O9"/>
    <mergeCell ref="P8:Q8"/>
    <mergeCell ref="R8:S8"/>
    <mergeCell ref="T8:T9"/>
    <mergeCell ref="U8:U9"/>
    <mergeCell ref="V8:W8"/>
    <mergeCell ref="X8:Y8"/>
    <mergeCell ref="AP8:AQ8"/>
    <mergeCell ref="A1:BE1"/>
    <mergeCell ref="A2:BE2"/>
    <mergeCell ref="A3:BE3"/>
    <mergeCell ref="A4:BE4"/>
    <mergeCell ref="A5:BE5"/>
    <mergeCell ref="AZ6:BE7"/>
    <mergeCell ref="BF6:BF9"/>
    <mergeCell ref="BG6:BG9"/>
    <mergeCell ref="D7:I7"/>
    <mergeCell ref="J7:O7"/>
    <mergeCell ref="P7:U7"/>
    <mergeCell ref="V7:AA7"/>
    <mergeCell ref="AB7:AG7"/>
    <mergeCell ref="AH7:AM7"/>
    <mergeCell ref="AN7:AS7"/>
    <mergeCell ref="Z8:Z9"/>
    <mergeCell ref="AT7:AY7"/>
    <mergeCell ref="D8:E8"/>
    <mergeCell ref="F8:G8"/>
    <mergeCell ref="H8:H9"/>
    <mergeCell ref="I8:I9"/>
    <mergeCell ref="AR8:AR9"/>
    <mergeCell ref="AA8:AA9"/>
    <mergeCell ref="AB8:AC8"/>
    <mergeCell ref="AD8:AE8"/>
    <mergeCell ref="AF8:AF9"/>
    <mergeCell ref="AG8:AG9"/>
    <mergeCell ref="AH8:AI8"/>
    <mergeCell ref="BB8:BC8"/>
    <mergeCell ref="BD8:BD9"/>
    <mergeCell ref="BE8:BE9"/>
    <mergeCell ref="D55:AA55"/>
    <mergeCell ref="AB55:AY55"/>
    <mergeCell ref="AZ55:BE55"/>
    <mergeCell ref="AS8:AS9"/>
    <mergeCell ref="AT8:AU8"/>
    <mergeCell ref="AV8:AW8"/>
    <mergeCell ref="AX8:AX9"/>
    <mergeCell ref="AY8:AY9"/>
    <mergeCell ref="AZ8:BA8"/>
    <mergeCell ref="AJ8:AK8"/>
    <mergeCell ref="AL8:AL9"/>
    <mergeCell ref="AM8:AM9"/>
    <mergeCell ref="AN8:AO8"/>
    <mergeCell ref="D61:AA61"/>
    <mergeCell ref="AB61:AY61"/>
    <mergeCell ref="AZ61:BE61"/>
    <mergeCell ref="A66:AA66"/>
    <mergeCell ref="A67:AA67"/>
  </mergeCells>
  <pageMargins left="0.19685039370078741" right="0.19685039370078741" top="0.19685039370078741" bottom="0.19685039370078741" header="0.11811023622047245" footer="0.11811023622047245"/>
  <pageSetup paperSize="8" scale="49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BG250"/>
  <sheetViews>
    <sheetView topLeftCell="A31" zoomScale="78" zoomScaleNormal="78" workbookViewId="0">
      <selection activeCell="A48" sqref="A48"/>
    </sheetView>
  </sheetViews>
  <sheetFormatPr defaultColWidth="10.6640625" defaultRowHeight="15" x14ac:dyDescent="0.2"/>
  <cols>
    <col min="1" max="1" width="17.1640625" style="348" customWidth="1"/>
    <col min="2" max="2" width="7.1640625" style="70" customWidth="1"/>
    <col min="3" max="3" width="60.33203125" style="70" customWidth="1"/>
    <col min="4" max="4" width="5.5" style="70" customWidth="1"/>
    <col min="5" max="5" width="6.83203125" style="70" customWidth="1"/>
    <col min="6" max="6" width="5.5" style="70" customWidth="1"/>
    <col min="7" max="7" width="6.83203125" style="70" customWidth="1"/>
    <col min="8" max="8" width="5.5" style="70" customWidth="1"/>
    <col min="9" max="9" width="5.6640625" style="70" bestFit="1" customWidth="1"/>
    <col min="10" max="10" width="5.5" style="70" customWidth="1"/>
    <col min="11" max="11" width="6.83203125" style="70" customWidth="1"/>
    <col min="12" max="12" width="5.5" style="70" customWidth="1"/>
    <col min="13" max="13" width="6.83203125" style="70" customWidth="1"/>
    <col min="14" max="14" width="5.5" style="70" customWidth="1"/>
    <col min="15" max="15" width="5.6640625" style="70" bestFit="1" customWidth="1"/>
    <col min="16" max="16" width="5.5" style="70" bestFit="1" customWidth="1"/>
    <col min="17" max="17" width="6.83203125" style="70" customWidth="1"/>
    <col min="18" max="18" width="5.5" style="70" bestFit="1" customWidth="1"/>
    <col min="19" max="19" width="6.83203125" style="70" customWidth="1"/>
    <col min="20" max="20" width="5.5" style="70" customWidth="1"/>
    <col min="21" max="21" width="5.6640625" style="70" bestFit="1" customWidth="1"/>
    <col min="22" max="22" width="5.5" style="70" bestFit="1" customWidth="1"/>
    <col min="23" max="23" width="6.83203125" style="70" customWidth="1"/>
    <col min="24" max="24" width="5.5" style="70" bestFit="1" customWidth="1"/>
    <col min="25" max="25" width="6.83203125" style="70" customWidth="1"/>
    <col min="26" max="26" width="5.5" style="70" customWidth="1"/>
    <col min="27" max="27" width="5.6640625" style="70" bestFit="1" customWidth="1"/>
    <col min="28" max="28" width="5.5" style="70" customWidth="1"/>
    <col min="29" max="29" width="6.83203125" style="70" customWidth="1"/>
    <col min="30" max="30" width="5.5" style="70" customWidth="1"/>
    <col min="31" max="31" width="6.83203125" style="70" customWidth="1"/>
    <col min="32" max="32" width="5.5" style="70" customWidth="1"/>
    <col min="33" max="33" width="5.6640625" style="70" bestFit="1" customWidth="1"/>
    <col min="34" max="34" width="5.5" style="70" customWidth="1"/>
    <col min="35" max="35" width="6.83203125" style="70" customWidth="1"/>
    <col min="36" max="36" width="5.5" style="70" customWidth="1"/>
    <col min="37" max="37" width="6.83203125" style="70" customWidth="1"/>
    <col min="38" max="38" width="5.5" style="70" customWidth="1"/>
    <col min="39" max="39" width="5.6640625" style="70" bestFit="1" customWidth="1"/>
    <col min="40" max="40" width="5.5" style="70" bestFit="1" customWidth="1"/>
    <col min="41" max="41" width="6.83203125" style="70" customWidth="1"/>
    <col min="42" max="42" width="5.5" style="70" bestFit="1" customWidth="1"/>
    <col min="43" max="43" width="6.83203125" style="70" customWidth="1"/>
    <col min="44" max="44" width="5.5" style="70" customWidth="1"/>
    <col min="45" max="45" width="5.6640625" style="70" bestFit="1" customWidth="1"/>
    <col min="46" max="46" width="5.5" style="70" bestFit="1" customWidth="1"/>
    <col min="47" max="47" width="6.83203125" style="70" customWidth="1"/>
    <col min="48" max="48" width="5.5" style="70" bestFit="1" customWidth="1"/>
    <col min="49" max="49" width="6.83203125" style="70" customWidth="1"/>
    <col min="50" max="50" width="5.5" style="70" customWidth="1"/>
    <col min="51" max="51" width="5.6640625" style="70" bestFit="1" customWidth="1"/>
    <col min="52" max="52" width="6.83203125" style="70" bestFit="1" customWidth="1"/>
    <col min="53" max="53" width="8.1640625" style="70" customWidth="1"/>
    <col min="54" max="54" width="6.83203125" style="70" bestFit="1" customWidth="1"/>
    <col min="55" max="55" width="8.1640625" style="70" bestFit="1" customWidth="1"/>
    <col min="56" max="56" width="6.83203125" style="70" bestFit="1" customWidth="1"/>
    <col min="57" max="57" width="9" style="70" customWidth="1"/>
    <col min="58" max="58" width="47.33203125" style="70" customWidth="1"/>
    <col min="59" max="59" width="39" style="70" customWidth="1"/>
    <col min="60" max="16384" width="10.6640625" style="70"/>
  </cols>
  <sheetData>
    <row r="1" spans="1:59" ht="21.95" customHeight="1" x14ac:dyDescent="0.2">
      <c r="A1" s="961" t="s">
        <v>0</v>
      </c>
      <c r="B1" s="961"/>
      <c r="C1" s="961"/>
      <c r="D1" s="961"/>
      <c r="E1" s="961"/>
      <c r="F1" s="961"/>
      <c r="G1" s="961"/>
      <c r="H1" s="961"/>
      <c r="I1" s="961"/>
      <c r="J1" s="961"/>
      <c r="K1" s="961"/>
      <c r="L1" s="961"/>
      <c r="M1" s="961"/>
      <c r="N1" s="961"/>
      <c r="O1" s="961"/>
      <c r="P1" s="961"/>
      <c r="Q1" s="961"/>
      <c r="R1" s="961"/>
      <c r="S1" s="961"/>
      <c r="T1" s="961"/>
      <c r="U1" s="961"/>
      <c r="V1" s="961"/>
      <c r="W1" s="961"/>
      <c r="X1" s="961"/>
      <c r="Y1" s="961"/>
      <c r="Z1" s="961"/>
      <c r="AA1" s="961"/>
      <c r="AB1" s="961"/>
      <c r="AC1" s="961"/>
      <c r="AD1" s="961"/>
      <c r="AE1" s="961"/>
      <c r="AF1" s="961"/>
      <c r="AG1" s="961"/>
      <c r="AH1" s="961"/>
      <c r="AI1" s="961"/>
      <c r="AJ1" s="961"/>
      <c r="AK1" s="961"/>
      <c r="AL1" s="961"/>
      <c r="AM1" s="961"/>
      <c r="AN1" s="961"/>
      <c r="AO1" s="961"/>
      <c r="AP1" s="961"/>
      <c r="AQ1" s="961"/>
      <c r="AR1" s="961"/>
      <c r="AS1" s="961"/>
      <c r="AT1" s="961"/>
      <c r="AU1" s="961"/>
      <c r="AV1" s="961"/>
      <c r="AW1" s="961"/>
      <c r="AX1" s="961"/>
      <c r="AY1" s="961"/>
      <c r="AZ1" s="961"/>
      <c r="BA1" s="961"/>
      <c r="BB1" s="961"/>
      <c r="BC1" s="961"/>
      <c r="BD1" s="961"/>
      <c r="BE1" s="961"/>
    </row>
    <row r="2" spans="1:59" ht="21.95" customHeight="1" x14ac:dyDescent="0.2">
      <c r="A2" s="927" t="s">
        <v>172</v>
      </c>
      <c r="B2" s="927"/>
      <c r="C2" s="927"/>
      <c r="D2" s="927"/>
      <c r="E2" s="927"/>
      <c r="F2" s="927"/>
      <c r="G2" s="927"/>
      <c r="H2" s="927"/>
      <c r="I2" s="927"/>
      <c r="J2" s="927"/>
      <c r="K2" s="927"/>
      <c r="L2" s="927"/>
      <c r="M2" s="927"/>
      <c r="N2" s="927"/>
      <c r="O2" s="927"/>
      <c r="P2" s="927"/>
      <c r="Q2" s="927"/>
      <c r="R2" s="927"/>
      <c r="S2" s="927"/>
      <c r="T2" s="927"/>
      <c r="U2" s="927"/>
      <c r="V2" s="927"/>
      <c r="W2" s="927"/>
      <c r="X2" s="927"/>
      <c r="Y2" s="927"/>
      <c r="Z2" s="927"/>
      <c r="AA2" s="927"/>
      <c r="AB2" s="927"/>
      <c r="AC2" s="927"/>
      <c r="AD2" s="927"/>
      <c r="AE2" s="927"/>
      <c r="AF2" s="927"/>
      <c r="AG2" s="927"/>
      <c r="AH2" s="927"/>
      <c r="AI2" s="927"/>
      <c r="AJ2" s="927"/>
      <c r="AK2" s="927"/>
      <c r="AL2" s="927"/>
      <c r="AM2" s="927"/>
      <c r="AN2" s="927"/>
      <c r="AO2" s="927"/>
      <c r="AP2" s="927"/>
      <c r="AQ2" s="927"/>
      <c r="AR2" s="927"/>
      <c r="AS2" s="927"/>
      <c r="AT2" s="927"/>
      <c r="AU2" s="927"/>
      <c r="AV2" s="927"/>
      <c r="AW2" s="927"/>
      <c r="AX2" s="927"/>
      <c r="AY2" s="927"/>
      <c r="AZ2" s="927"/>
      <c r="BA2" s="927"/>
      <c r="BB2" s="927"/>
      <c r="BC2" s="927"/>
      <c r="BD2" s="927"/>
      <c r="BE2" s="927"/>
    </row>
    <row r="3" spans="1:59" ht="23.25" x14ac:dyDescent="0.2">
      <c r="A3" s="962" t="s">
        <v>350</v>
      </c>
      <c r="B3" s="962"/>
      <c r="C3" s="962"/>
      <c r="D3" s="962"/>
      <c r="E3" s="962"/>
      <c r="F3" s="962"/>
      <c r="G3" s="962"/>
      <c r="H3" s="962"/>
      <c r="I3" s="962"/>
      <c r="J3" s="962"/>
      <c r="K3" s="962"/>
      <c r="L3" s="962"/>
      <c r="M3" s="962"/>
      <c r="N3" s="962"/>
      <c r="O3" s="962"/>
      <c r="P3" s="962"/>
      <c r="Q3" s="962"/>
      <c r="R3" s="962"/>
      <c r="S3" s="962"/>
      <c r="T3" s="962"/>
      <c r="U3" s="962"/>
      <c r="V3" s="962"/>
      <c r="W3" s="962"/>
      <c r="X3" s="962"/>
      <c r="Y3" s="962"/>
      <c r="Z3" s="962"/>
      <c r="AA3" s="962"/>
      <c r="AB3" s="962"/>
      <c r="AC3" s="962"/>
      <c r="AD3" s="962"/>
      <c r="AE3" s="962"/>
      <c r="AF3" s="962"/>
      <c r="AG3" s="962"/>
      <c r="AH3" s="962"/>
      <c r="AI3" s="962"/>
      <c r="AJ3" s="962"/>
      <c r="AK3" s="962"/>
      <c r="AL3" s="962"/>
      <c r="AM3" s="962"/>
      <c r="AN3" s="962"/>
      <c r="AO3" s="962"/>
      <c r="AP3" s="962"/>
      <c r="AQ3" s="962"/>
      <c r="AR3" s="962"/>
      <c r="AS3" s="962"/>
      <c r="AT3" s="962"/>
      <c r="AU3" s="962"/>
      <c r="AV3" s="962"/>
      <c r="AW3" s="962"/>
      <c r="AX3" s="962"/>
      <c r="AY3" s="962"/>
      <c r="AZ3" s="962"/>
      <c r="BA3" s="962"/>
      <c r="BB3" s="962"/>
      <c r="BC3" s="962"/>
      <c r="BD3" s="962"/>
      <c r="BE3" s="962"/>
    </row>
    <row r="4" spans="1:59" s="190" customFormat="1" ht="23.25" x14ac:dyDescent="0.2">
      <c r="A4" s="927" t="s">
        <v>679</v>
      </c>
      <c r="B4" s="927"/>
      <c r="C4" s="927"/>
      <c r="D4" s="927"/>
      <c r="E4" s="927"/>
      <c r="F4" s="927"/>
      <c r="G4" s="927"/>
      <c r="H4" s="927"/>
      <c r="I4" s="927"/>
      <c r="J4" s="927"/>
      <c r="K4" s="927"/>
      <c r="L4" s="927"/>
      <c r="M4" s="927"/>
      <c r="N4" s="927"/>
      <c r="O4" s="927"/>
      <c r="P4" s="927"/>
      <c r="Q4" s="927"/>
      <c r="R4" s="927"/>
      <c r="S4" s="927"/>
      <c r="T4" s="927"/>
      <c r="U4" s="927"/>
      <c r="V4" s="927"/>
      <c r="W4" s="927"/>
      <c r="X4" s="927"/>
      <c r="Y4" s="927"/>
      <c r="Z4" s="927"/>
      <c r="AA4" s="927"/>
      <c r="AB4" s="927"/>
      <c r="AC4" s="927"/>
      <c r="AD4" s="927"/>
      <c r="AE4" s="927"/>
      <c r="AF4" s="927"/>
      <c r="AG4" s="927"/>
      <c r="AH4" s="927"/>
      <c r="AI4" s="927"/>
      <c r="AJ4" s="927"/>
      <c r="AK4" s="927"/>
      <c r="AL4" s="927"/>
      <c r="AM4" s="927"/>
      <c r="AN4" s="927"/>
      <c r="AO4" s="927"/>
      <c r="AP4" s="927"/>
      <c r="AQ4" s="927"/>
      <c r="AR4" s="927"/>
      <c r="AS4" s="927"/>
      <c r="AT4" s="927"/>
      <c r="AU4" s="927"/>
      <c r="AV4" s="927"/>
      <c r="AW4" s="927"/>
      <c r="AX4" s="927"/>
      <c r="AY4" s="927"/>
      <c r="AZ4" s="927"/>
      <c r="BA4" s="927"/>
      <c r="BB4" s="927"/>
      <c r="BC4" s="927"/>
      <c r="BD4" s="927"/>
      <c r="BE4" s="927"/>
    </row>
    <row r="5" spans="1:59" ht="24" customHeight="1" thickBot="1" x14ac:dyDescent="0.25">
      <c r="A5" s="926" t="s">
        <v>346</v>
      </c>
      <c r="B5" s="926"/>
      <c r="C5" s="926"/>
      <c r="D5" s="926"/>
      <c r="E5" s="926"/>
      <c r="F5" s="926"/>
      <c r="G5" s="926"/>
      <c r="H5" s="926"/>
      <c r="I5" s="926"/>
      <c r="J5" s="926"/>
      <c r="K5" s="926"/>
      <c r="L5" s="926"/>
      <c r="M5" s="926"/>
      <c r="N5" s="926"/>
      <c r="O5" s="926"/>
      <c r="P5" s="926"/>
      <c r="Q5" s="926"/>
      <c r="R5" s="926"/>
      <c r="S5" s="926"/>
      <c r="T5" s="926"/>
      <c r="U5" s="926"/>
      <c r="V5" s="926"/>
      <c r="W5" s="926"/>
      <c r="X5" s="926"/>
      <c r="Y5" s="926"/>
      <c r="Z5" s="926"/>
      <c r="AA5" s="926"/>
      <c r="AB5" s="926"/>
      <c r="AC5" s="926"/>
      <c r="AD5" s="926"/>
      <c r="AE5" s="926"/>
      <c r="AF5" s="926"/>
      <c r="AG5" s="926"/>
      <c r="AH5" s="926"/>
      <c r="AI5" s="926"/>
      <c r="AJ5" s="926"/>
      <c r="AK5" s="926"/>
      <c r="AL5" s="926"/>
      <c r="AM5" s="926"/>
      <c r="AN5" s="926"/>
      <c r="AO5" s="926"/>
      <c r="AP5" s="926"/>
      <c r="AQ5" s="926"/>
      <c r="AR5" s="926"/>
      <c r="AS5" s="926"/>
      <c r="AT5" s="926"/>
      <c r="AU5" s="926"/>
      <c r="AV5" s="926"/>
      <c r="AW5" s="926"/>
      <c r="AX5" s="926"/>
      <c r="AY5" s="926"/>
      <c r="AZ5" s="926"/>
      <c r="BA5" s="926"/>
      <c r="BB5" s="926"/>
      <c r="BC5" s="926"/>
      <c r="BD5" s="926"/>
      <c r="BE5" s="926"/>
    </row>
    <row r="6" spans="1:59" ht="15.75" customHeight="1" thickTop="1" thickBot="1" x14ac:dyDescent="0.25">
      <c r="A6" s="940" t="s">
        <v>1</v>
      </c>
      <c r="B6" s="943" t="s">
        <v>2</v>
      </c>
      <c r="C6" s="946" t="s">
        <v>3</v>
      </c>
      <c r="D6" s="949" t="s">
        <v>4</v>
      </c>
      <c r="E6" s="950"/>
      <c r="F6" s="950"/>
      <c r="G6" s="950"/>
      <c r="H6" s="950"/>
      <c r="I6" s="950"/>
      <c r="J6" s="950"/>
      <c r="K6" s="950"/>
      <c r="L6" s="950"/>
      <c r="M6" s="950"/>
      <c r="N6" s="950"/>
      <c r="O6" s="950"/>
      <c r="P6" s="950"/>
      <c r="Q6" s="950"/>
      <c r="R6" s="950"/>
      <c r="S6" s="950"/>
      <c r="T6" s="950"/>
      <c r="U6" s="950"/>
      <c r="V6" s="950"/>
      <c r="W6" s="950"/>
      <c r="X6" s="950"/>
      <c r="Y6" s="950"/>
      <c r="Z6" s="950"/>
      <c r="AA6" s="950"/>
      <c r="AB6" s="949" t="s">
        <v>4</v>
      </c>
      <c r="AC6" s="950"/>
      <c r="AD6" s="950"/>
      <c r="AE6" s="950"/>
      <c r="AF6" s="950"/>
      <c r="AG6" s="950"/>
      <c r="AH6" s="950"/>
      <c r="AI6" s="950"/>
      <c r="AJ6" s="950"/>
      <c r="AK6" s="950"/>
      <c r="AL6" s="950"/>
      <c r="AM6" s="950"/>
      <c r="AN6" s="950"/>
      <c r="AO6" s="950"/>
      <c r="AP6" s="950"/>
      <c r="AQ6" s="950"/>
      <c r="AR6" s="950"/>
      <c r="AS6" s="950"/>
      <c r="AT6" s="950"/>
      <c r="AU6" s="950"/>
      <c r="AV6" s="950"/>
      <c r="AW6" s="950"/>
      <c r="AX6" s="950"/>
      <c r="AY6" s="950"/>
      <c r="AZ6" s="963" t="s">
        <v>5</v>
      </c>
      <c r="BA6" s="964"/>
      <c r="BB6" s="964"/>
      <c r="BC6" s="964"/>
      <c r="BD6" s="964"/>
      <c r="BE6" s="965"/>
      <c r="BF6" s="936" t="s">
        <v>51</v>
      </c>
      <c r="BG6" s="936" t="s">
        <v>52</v>
      </c>
    </row>
    <row r="7" spans="1:59" ht="15.75" customHeight="1" x14ac:dyDescent="0.2">
      <c r="A7" s="941"/>
      <c r="B7" s="944"/>
      <c r="C7" s="947"/>
      <c r="D7" s="970" t="s">
        <v>6</v>
      </c>
      <c r="E7" s="971"/>
      <c r="F7" s="971"/>
      <c r="G7" s="971"/>
      <c r="H7" s="971"/>
      <c r="I7" s="972"/>
      <c r="J7" s="973" t="s">
        <v>7</v>
      </c>
      <c r="K7" s="971"/>
      <c r="L7" s="971"/>
      <c r="M7" s="971"/>
      <c r="N7" s="971"/>
      <c r="O7" s="974"/>
      <c r="P7" s="970" t="s">
        <v>8</v>
      </c>
      <c r="Q7" s="971"/>
      <c r="R7" s="971"/>
      <c r="S7" s="971"/>
      <c r="T7" s="971"/>
      <c r="U7" s="972"/>
      <c r="V7" s="973" t="s">
        <v>9</v>
      </c>
      <c r="W7" s="971"/>
      <c r="X7" s="971"/>
      <c r="Y7" s="971"/>
      <c r="Z7" s="971"/>
      <c r="AA7" s="972"/>
      <c r="AB7" s="970" t="s">
        <v>10</v>
      </c>
      <c r="AC7" s="971"/>
      <c r="AD7" s="971"/>
      <c r="AE7" s="971"/>
      <c r="AF7" s="971"/>
      <c r="AG7" s="972"/>
      <c r="AH7" s="973" t="s">
        <v>11</v>
      </c>
      <c r="AI7" s="971"/>
      <c r="AJ7" s="971"/>
      <c r="AK7" s="971"/>
      <c r="AL7" s="971"/>
      <c r="AM7" s="974"/>
      <c r="AN7" s="970" t="s">
        <v>37</v>
      </c>
      <c r="AO7" s="971"/>
      <c r="AP7" s="971"/>
      <c r="AQ7" s="971"/>
      <c r="AR7" s="971"/>
      <c r="AS7" s="972"/>
      <c r="AT7" s="973" t="s">
        <v>38</v>
      </c>
      <c r="AU7" s="971"/>
      <c r="AV7" s="971"/>
      <c r="AW7" s="971"/>
      <c r="AX7" s="971"/>
      <c r="AY7" s="972"/>
      <c r="AZ7" s="966"/>
      <c r="BA7" s="967"/>
      <c r="BB7" s="967"/>
      <c r="BC7" s="967"/>
      <c r="BD7" s="967"/>
      <c r="BE7" s="968"/>
      <c r="BF7" s="969"/>
      <c r="BG7" s="937"/>
    </row>
    <row r="8" spans="1:59" ht="15.75" customHeight="1" x14ac:dyDescent="0.2">
      <c r="A8" s="941"/>
      <c r="B8" s="944"/>
      <c r="C8" s="947"/>
      <c r="D8" s="958" t="s">
        <v>12</v>
      </c>
      <c r="E8" s="952"/>
      <c r="F8" s="953" t="s">
        <v>13</v>
      </c>
      <c r="G8" s="952"/>
      <c r="H8" s="954" t="s">
        <v>14</v>
      </c>
      <c r="I8" s="959" t="s">
        <v>39</v>
      </c>
      <c r="J8" s="951" t="s">
        <v>12</v>
      </c>
      <c r="K8" s="952"/>
      <c r="L8" s="953" t="s">
        <v>13</v>
      </c>
      <c r="M8" s="952"/>
      <c r="N8" s="954" t="s">
        <v>14</v>
      </c>
      <c r="O8" s="956" t="s">
        <v>39</v>
      </c>
      <c r="P8" s="958" t="s">
        <v>12</v>
      </c>
      <c r="Q8" s="952"/>
      <c r="R8" s="953" t="s">
        <v>13</v>
      </c>
      <c r="S8" s="952"/>
      <c r="T8" s="954" t="s">
        <v>14</v>
      </c>
      <c r="U8" s="959" t="s">
        <v>39</v>
      </c>
      <c r="V8" s="951" t="s">
        <v>12</v>
      </c>
      <c r="W8" s="952"/>
      <c r="X8" s="953" t="s">
        <v>13</v>
      </c>
      <c r="Y8" s="952"/>
      <c r="Z8" s="954" t="s">
        <v>14</v>
      </c>
      <c r="AA8" s="975" t="s">
        <v>39</v>
      </c>
      <c r="AB8" s="958" t="s">
        <v>12</v>
      </c>
      <c r="AC8" s="952"/>
      <c r="AD8" s="953" t="s">
        <v>13</v>
      </c>
      <c r="AE8" s="952"/>
      <c r="AF8" s="954" t="s">
        <v>14</v>
      </c>
      <c r="AG8" s="959" t="s">
        <v>39</v>
      </c>
      <c r="AH8" s="951" t="s">
        <v>12</v>
      </c>
      <c r="AI8" s="952"/>
      <c r="AJ8" s="953" t="s">
        <v>13</v>
      </c>
      <c r="AK8" s="952"/>
      <c r="AL8" s="954" t="s">
        <v>14</v>
      </c>
      <c r="AM8" s="956" t="s">
        <v>39</v>
      </c>
      <c r="AN8" s="958" t="s">
        <v>12</v>
      </c>
      <c r="AO8" s="952"/>
      <c r="AP8" s="953" t="s">
        <v>13</v>
      </c>
      <c r="AQ8" s="952"/>
      <c r="AR8" s="954" t="s">
        <v>14</v>
      </c>
      <c r="AS8" s="959" t="s">
        <v>39</v>
      </c>
      <c r="AT8" s="951" t="s">
        <v>12</v>
      </c>
      <c r="AU8" s="952"/>
      <c r="AV8" s="953" t="s">
        <v>13</v>
      </c>
      <c r="AW8" s="952"/>
      <c r="AX8" s="954" t="s">
        <v>14</v>
      </c>
      <c r="AY8" s="975" t="s">
        <v>39</v>
      </c>
      <c r="AZ8" s="951" t="s">
        <v>12</v>
      </c>
      <c r="BA8" s="952"/>
      <c r="BB8" s="953" t="s">
        <v>13</v>
      </c>
      <c r="BC8" s="952"/>
      <c r="BD8" s="954" t="s">
        <v>14</v>
      </c>
      <c r="BE8" s="977" t="s">
        <v>47</v>
      </c>
      <c r="BF8" s="969"/>
      <c r="BG8" s="937"/>
    </row>
    <row r="9" spans="1:59" ht="80.099999999999994" customHeight="1" thickBot="1" x14ac:dyDescent="0.25">
      <c r="A9" s="942"/>
      <c r="B9" s="945"/>
      <c r="C9" s="948"/>
      <c r="D9" s="191" t="s">
        <v>40</v>
      </c>
      <c r="E9" s="192" t="s">
        <v>41</v>
      </c>
      <c r="F9" s="193" t="s">
        <v>40</v>
      </c>
      <c r="G9" s="192" t="s">
        <v>41</v>
      </c>
      <c r="H9" s="955"/>
      <c r="I9" s="960"/>
      <c r="J9" s="194" t="s">
        <v>40</v>
      </c>
      <c r="K9" s="192" t="s">
        <v>41</v>
      </c>
      <c r="L9" s="193" t="s">
        <v>40</v>
      </c>
      <c r="M9" s="192" t="s">
        <v>41</v>
      </c>
      <c r="N9" s="955"/>
      <c r="O9" s="957"/>
      <c r="P9" s="191" t="s">
        <v>40</v>
      </c>
      <c r="Q9" s="192" t="s">
        <v>41</v>
      </c>
      <c r="R9" s="193" t="s">
        <v>40</v>
      </c>
      <c r="S9" s="192" t="s">
        <v>41</v>
      </c>
      <c r="T9" s="955"/>
      <c r="U9" s="960"/>
      <c r="V9" s="194" t="s">
        <v>40</v>
      </c>
      <c r="W9" s="192" t="s">
        <v>41</v>
      </c>
      <c r="X9" s="193" t="s">
        <v>40</v>
      </c>
      <c r="Y9" s="192" t="s">
        <v>41</v>
      </c>
      <c r="Z9" s="955"/>
      <c r="AA9" s="976"/>
      <c r="AB9" s="191" t="s">
        <v>40</v>
      </c>
      <c r="AC9" s="192" t="s">
        <v>41</v>
      </c>
      <c r="AD9" s="193" t="s">
        <v>40</v>
      </c>
      <c r="AE9" s="192" t="s">
        <v>41</v>
      </c>
      <c r="AF9" s="955"/>
      <c r="AG9" s="960"/>
      <c r="AH9" s="194" t="s">
        <v>40</v>
      </c>
      <c r="AI9" s="192" t="s">
        <v>41</v>
      </c>
      <c r="AJ9" s="193" t="s">
        <v>40</v>
      </c>
      <c r="AK9" s="192" t="s">
        <v>41</v>
      </c>
      <c r="AL9" s="955"/>
      <c r="AM9" s="957"/>
      <c r="AN9" s="191" t="s">
        <v>40</v>
      </c>
      <c r="AO9" s="192" t="s">
        <v>41</v>
      </c>
      <c r="AP9" s="193" t="s">
        <v>40</v>
      </c>
      <c r="AQ9" s="192" t="s">
        <v>41</v>
      </c>
      <c r="AR9" s="955"/>
      <c r="AS9" s="960"/>
      <c r="AT9" s="194" t="s">
        <v>40</v>
      </c>
      <c r="AU9" s="192" t="s">
        <v>41</v>
      </c>
      <c r="AV9" s="193" t="s">
        <v>40</v>
      </c>
      <c r="AW9" s="192" t="s">
        <v>41</v>
      </c>
      <c r="AX9" s="955"/>
      <c r="AY9" s="976"/>
      <c r="AZ9" s="194" t="s">
        <v>40</v>
      </c>
      <c r="BA9" s="192" t="s">
        <v>42</v>
      </c>
      <c r="BB9" s="193" t="s">
        <v>40</v>
      </c>
      <c r="BC9" s="192" t="s">
        <v>42</v>
      </c>
      <c r="BD9" s="955"/>
      <c r="BE9" s="978"/>
      <c r="BF9" s="969"/>
      <c r="BG9" s="937"/>
    </row>
    <row r="10" spans="1:59" s="200" customFormat="1" ht="15.75" customHeight="1" thickBot="1" x14ac:dyDescent="0.3">
      <c r="A10" s="195"/>
      <c r="B10" s="196"/>
      <c r="C10" s="197" t="s">
        <v>57</v>
      </c>
      <c r="D10" s="198">
        <f>SUM(SZAK!D90)</f>
        <v>9</v>
      </c>
      <c r="E10" s="198">
        <f>SUM(SZAK!E90)</f>
        <v>112</v>
      </c>
      <c r="F10" s="198">
        <f>SUM(SZAK!F90)</f>
        <v>25</v>
      </c>
      <c r="G10" s="198">
        <f>SUM(SZAK!G90)</f>
        <v>284</v>
      </c>
      <c r="H10" s="198">
        <f>SUM(SZAK!H90)</f>
        <v>22</v>
      </c>
      <c r="I10" s="198" t="s">
        <v>17</v>
      </c>
      <c r="J10" s="198">
        <f>SUM(SZAK!J90)</f>
        <v>5</v>
      </c>
      <c r="K10" s="198">
        <f>SUM(SZAK!K90)</f>
        <v>82</v>
      </c>
      <c r="L10" s="198">
        <f>SUM(SZAK!L90)</f>
        <v>14</v>
      </c>
      <c r="M10" s="198">
        <f>SUM(SZAK!M90)</f>
        <v>196</v>
      </c>
      <c r="N10" s="198">
        <f>SUM(SZAK!N90)</f>
        <v>18</v>
      </c>
      <c r="O10" s="198" t="s">
        <v>17</v>
      </c>
      <c r="P10" s="198">
        <f>SUM(SZAK!P90)</f>
        <v>8</v>
      </c>
      <c r="Q10" s="198">
        <f>SUM(SZAK!Q90)</f>
        <v>116</v>
      </c>
      <c r="R10" s="198">
        <f>SUM(SZAK!R90)</f>
        <v>12</v>
      </c>
      <c r="S10" s="198">
        <f>SUM(SZAK!S90)</f>
        <v>164</v>
      </c>
      <c r="T10" s="198">
        <f>SUM(SZAK!T90)</f>
        <v>19</v>
      </c>
      <c r="U10" s="198" t="s">
        <v>17</v>
      </c>
      <c r="V10" s="198">
        <f>SUM(SZAK!V90)</f>
        <v>4</v>
      </c>
      <c r="W10" s="198">
        <f>SUM(SZAK!W90)</f>
        <v>60</v>
      </c>
      <c r="X10" s="198">
        <f>SUM(SZAK!X90)</f>
        <v>15</v>
      </c>
      <c r="Y10" s="198">
        <f>SUM(SZAK!Y90)</f>
        <v>206</v>
      </c>
      <c r="Z10" s="198">
        <f>SUM(SZAK!Z90)</f>
        <v>20</v>
      </c>
      <c r="AA10" s="198" t="s">
        <v>17</v>
      </c>
      <c r="AB10" s="198">
        <f>SUM(SZAK!AB90)</f>
        <v>6</v>
      </c>
      <c r="AC10" s="198">
        <f>SUM(SZAK!AC90)</f>
        <v>80</v>
      </c>
      <c r="AD10" s="198">
        <f>SUM(SZAK!AD90)</f>
        <v>12</v>
      </c>
      <c r="AE10" s="198">
        <f>SUM(SZAK!AE90)</f>
        <v>172</v>
      </c>
      <c r="AF10" s="198">
        <f>SUM(SZAK!AF90)</f>
        <v>17</v>
      </c>
      <c r="AG10" s="198" t="s">
        <v>17</v>
      </c>
      <c r="AH10" s="198">
        <f>SUM(SZAK!AH90)</f>
        <v>4</v>
      </c>
      <c r="AI10" s="198">
        <f>SUM(SZAK!AI90)</f>
        <v>60</v>
      </c>
      <c r="AJ10" s="198">
        <f>SUM(SZAK!AJ90)</f>
        <v>11</v>
      </c>
      <c r="AK10" s="198">
        <f>SUM(SZAK!AK90)</f>
        <v>150</v>
      </c>
      <c r="AL10" s="198">
        <f>SUM(SZAK!AL90)</f>
        <v>15</v>
      </c>
      <c r="AM10" s="198" t="s">
        <v>17</v>
      </c>
      <c r="AN10" s="198">
        <f>SUM(SZAK!AN90)</f>
        <v>1</v>
      </c>
      <c r="AO10" s="198">
        <f>SUM(SZAK!AO90)</f>
        <v>14</v>
      </c>
      <c r="AP10" s="198">
        <f>SUM(SZAK!AP90)</f>
        <v>11</v>
      </c>
      <c r="AQ10" s="198">
        <f>SUM(SZAK!AQ90)</f>
        <v>154</v>
      </c>
      <c r="AR10" s="198">
        <f>SUM(SZAK!AR90)</f>
        <v>18</v>
      </c>
      <c r="AS10" s="198" t="s">
        <v>17</v>
      </c>
      <c r="AT10" s="198">
        <f>SUM(SZAK!AT90)</f>
        <v>3</v>
      </c>
      <c r="AU10" s="198">
        <f>SUM(SZAK!AU90)</f>
        <v>34</v>
      </c>
      <c r="AV10" s="198">
        <f>SUM(SZAK!AV90)</f>
        <v>8</v>
      </c>
      <c r="AW10" s="198">
        <f>SUM(SZAK!AW90)</f>
        <v>80</v>
      </c>
      <c r="AX10" s="198">
        <f>SUM(SZAK!AX90)</f>
        <v>16</v>
      </c>
      <c r="AY10" s="198" t="s">
        <v>17</v>
      </c>
      <c r="AZ10" s="198">
        <f>SUM(SZAK!AZ90)</f>
        <v>40</v>
      </c>
      <c r="BA10" s="198">
        <f>SUM(SZAK!BA90)</f>
        <v>546</v>
      </c>
      <c r="BB10" s="198">
        <f>SUM(SZAK!BB90)</f>
        <v>108</v>
      </c>
      <c r="BC10" s="198">
        <f>SUM(SZAK!BC90)</f>
        <v>1380</v>
      </c>
      <c r="BD10" s="198">
        <f>SUM(SZAK!BD90)</f>
        <v>145</v>
      </c>
      <c r="BE10" s="198">
        <f>SUM(SZAK!BE90)</f>
        <v>148</v>
      </c>
      <c r="BF10" s="199"/>
      <c r="BG10" s="199"/>
    </row>
    <row r="11" spans="1:59" s="200" customFormat="1" ht="15.75" customHeight="1" x14ac:dyDescent="0.25">
      <c r="A11" s="201" t="s">
        <v>7</v>
      </c>
      <c r="B11" s="202"/>
      <c r="C11" s="203" t="s">
        <v>53</v>
      </c>
      <c r="D11" s="204"/>
      <c r="E11" s="205"/>
      <c r="F11" s="206"/>
      <c r="G11" s="205"/>
      <c r="H11" s="206"/>
      <c r="I11" s="207"/>
      <c r="J11" s="206"/>
      <c r="K11" s="205"/>
      <c r="L11" s="206"/>
      <c r="M11" s="205"/>
      <c r="N11" s="206"/>
      <c r="O11" s="207"/>
      <c r="P11" s="206"/>
      <c r="Q11" s="205"/>
      <c r="R11" s="206"/>
      <c r="S11" s="205"/>
      <c r="T11" s="206"/>
      <c r="U11" s="207"/>
      <c r="V11" s="206"/>
      <c r="W11" s="205"/>
      <c r="X11" s="206"/>
      <c r="Y11" s="205"/>
      <c r="Z11" s="206"/>
      <c r="AA11" s="208"/>
      <c r="AB11" s="204"/>
      <c r="AC11" s="205"/>
      <c r="AD11" s="206"/>
      <c r="AE11" s="205"/>
      <c r="AF11" s="206"/>
      <c r="AG11" s="207"/>
      <c r="AH11" s="206"/>
      <c r="AI11" s="205"/>
      <c r="AJ11" s="206"/>
      <c r="AK11" s="205"/>
      <c r="AL11" s="206"/>
      <c r="AM11" s="207"/>
      <c r="AN11" s="206"/>
      <c r="AO11" s="205"/>
      <c r="AP11" s="206"/>
      <c r="AQ11" s="205"/>
      <c r="AR11" s="206"/>
      <c r="AS11" s="207"/>
      <c r="AT11" s="206"/>
      <c r="AU11" s="205"/>
      <c r="AV11" s="206"/>
      <c r="AW11" s="205"/>
      <c r="AX11" s="206"/>
      <c r="AY11" s="208"/>
      <c r="AZ11" s="209"/>
      <c r="BA11" s="209"/>
      <c r="BB11" s="209"/>
      <c r="BC11" s="209"/>
      <c r="BD11" s="209"/>
      <c r="BE11" s="210"/>
      <c r="BF11" s="137"/>
      <c r="BG11" s="137"/>
    </row>
    <row r="12" spans="1:59" ht="15.75" customHeight="1" x14ac:dyDescent="0.2">
      <c r="A12" s="12" t="s">
        <v>173</v>
      </c>
      <c r="B12" s="13" t="s">
        <v>15</v>
      </c>
      <c r="C12" s="14" t="s">
        <v>174</v>
      </c>
      <c r="D12" s="15">
        <v>2</v>
      </c>
      <c r="E12" s="16">
        <v>24</v>
      </c>
      <c r="F12" s="15"/>
      <c r="G12" s="16">
        <v>6</v>
      </c>
      <c r="H12" s="15">
        <v>2</v>
      </c>
      <c r="I12" s="17" t="s">
        <v>352</v>
      </c>
      <c r="J12" s="18"/>
      <c r="K12" s="16" t="str">
        <f t="shared" ref="K12" si="0">IF(J12*15=0,"",J12*15)</f>
        <v/>
      </c>
      <c r="L12" s="19"/>
      <c r="M12" s="16" t="str">
        <f t="shared" ref="M12" si="1">IF(L12*15=0,"",L12*15)</f>
        <v/>
      </c>
      <c r="N12" s="15"/>
      <c r="O12" s="20"/>
      <c r="P12" s="211"/>
      <c r="Q12" s="212" t="str">
        <f t="shared" ref="Q12:Q30" si="2">IF(P12*15=0,"",P12*15)</f>
        <v/>
      </c>
      <c r="R12" s="213"/>
      <c r="S12" s="212" t="str">
        <f t="shared" ref="S12:S30" si="3">IF(R12*15=0,"",R12*15)</f>
        <v/>
      </c>
      <c r="T12" s="214"/>
      <c r="U12" s="215"/>
      <c r="V12" s="211"/>
      <c r="W12" s="212" t="str">
        <f t="shared" ref="W12:W52" si="4">IF(V12*15=0,"",V12*15)</f>
        <v/>
      </c>
      <c r="X12" s="213"/>
      <c r="Y12" s="212" t="str">
        <f t="shared" ref="Y12:Y52" si="5">IF(X12*15=0,"",X12*15)</f>
        <v/>
      </c>
      <c r="Z12" s="214"/>
      <c r="AA12" s="215"/>
      <c r="AB12" s="211"/>
      <c r="AC12" s="212" t="str">
        <f t="shared" ref="AC12:AC52" si="6">IF(AB12*15=0,"",AB12*15)</f>
        <v/>
      </c>
      <c r="AD12" s="213"/>
      <c r="AE12" s="212" t="str">
        <f t="shared" ref="AE12:AE30" si="7">IF(AD12*15=0,"",AD12*15)</f>
        <v/>
      </c>
      <c r="AF12" s="214"/>
      <c r="AG12" s="215"/>
      <c r="AH12" s="211"/>
      <c r="AI12" s="212" t="str">
        <f t="shared" ref="AI12:AI30" si="8">IF(AH12*15=0,"",AH12*15)</f>
        <v/>
      </c>
      <c r="AJ12" s="213"/>
      <c r="AK12" s="212" t="str">
        <f t="shared" ref="AK12:AK30" si="9">IF(AJ12*15=0,"",AJ12*15)</f>
        <v/>
      </c>
      <c r="AL12" s="214"/>
      <c r="AM12" s="215"/>
      <c r="AN12" s="211"/>
      <c r="AO12" s="212" t="str">
        <f t="shared" ref="AO12:AO30" si="10">IF(AN12*15=0,"",AN12*15)</f>
        <v/>
      </c>
      <c r="AP12" s="213"/>
      <c r="AQ12" s="212" t="str">
        <f t="shared" ref="AQ12:AQ52" si="11">IF(AP12*15=0,"",AP12*15)</f>
        <v/>
      </c>
      <c r="AR12" s="214"/>
      <c r="AS12" s="215"/>
      <c r="AT12" s="211"/>
      <c r="AU12" s="212" t="str">
        <f t="shared" ref="AU12:AU52" si="12">IF(AT12*15=0,"",AT12*15)</f>
        <v/>
      </c>
      <c r="AV12" s="213"/>
      <c r="AW12" s="212" t="str">
        <f t="shared" ref="AW12:AW51" si="13">IF(AV12*15=0,"",AV12*15)</f>
        <v/>
      </c>
      <c r="AX12" s="214"/>
      <c r="AY12" s="215"/>
      <c r="AZ12" s="24">
        <f t="shared" ref="AZ12:AZ48" si="14">IF(D12+J12+P12+V12+AB12+AH12+AN12+AT12=0,"",D12+J12+P12+V12+AB12+AH12+AN12+AT12)</f>
        <v>2</v>
      </c>
      <c r="BA12" s="16">
        <v>24</v>
      </c>
      <c r="BB12" s="25" t="str">
        <f t="shared" ref="BB12:BB48" si="15">IF(F12+L12+R12+X12+AD12+AJ12+AP12+AV12=0,"",F12+L12+R12+X12+AD12+AJ12+AP12+AV12)</f>
        <v/>
      </c>
      <c r="BC12" s="16">
        <v>6</v>
      </c>
      <c r="BD12" s="25">
        <f t="shared" ref="BD12:BD48" si="16">IF(N12+H12+T12+Z12+AF12+AL12+AR12+AX12=0,"",N12+H12+T12+Z12+AF12+AL12+AR12+AX12)</f>
        <v>2</v>
      </c>
      <c r="BE12" s="26">
        <f t="shared" ref="BE12:BE48" si="17">IF(D12+F12+L12+J12+P12+R12+V12+X12+AB12+AD12+AH12+AJ12+AN12+AP12+AT12+AV12=0,"",D12+F12+L12+J12+P12+R12+V12+X12+AB12+AD12+AH12+AJ12+AN12+AP12+AT12+AV12)</f>
        <v>2</v>
      </c>
      <c r="BF12" s="41" t="s">
        <v>491</v>
      </c>
      <c r="BG12" s="41" t="s">
        <v>499</v>
      </c>
    </row>
    <row r="13" spans="1:59" ht="15.75" customHeight="1" x14ac:dyDescent="0.2">
      <c r="A13" s="12" t="s">
        <v>175</v>
      </c>
      <c r="B13" s="13" t="s">
        <v>15</v>
      </c>
      <c r="C13" s="14" t="s">
        <v>176</v>
      </c>
      <c r="D13" s="15">
        <v>3</v>
      </c>
      <c r="E13" s="16">
        <v>50</v>
      </c>
      <c r="F13" s="15">
        <v>2</v>
      </c>
      <c r="G13" s="16">
        <v>20</v>
      </c>
      <c r="H13" s="15">
        <v>4</v>
      </c>
      <c r="I13" s="17" t="s">
        <v>352</v>
      </c>
      <c r="J13" s="18"/>
      <c r="K13" s="16"/>
      <c r="L13" s="19"/>
      <c r="M13" s="16"/>
      <c r="N13" s="19"/>
      <c r="O13" s="20"/>
      <c r="P13" s="211"/>
      <c r="Q13" s="212" t="str">
        <f t="shared" si="2"/>
        <v/>
      </c>
      <c r="R13" s="213"/>
      <c r="S13" s="212" t="str">
        <f t="shared" si="3"/>
        <v/>
      </c>
      <c r="T13" s="214"/>
      <c r="U13" s="215"/>
      <c r="V13" s="211"/>
      <c r="W13" s="212" t="str">
        <f t="shared" si="4"/>
        <v/>
      </c>
      <c r="X13" s="213"/>
      <c r="Y13" s="212" t="str">
        <f t="shared" si="5"/>
        <v/>
      </c>
      <c r="Z13" s="214"/>
      <c r="AA13" s="215"/>
      <c r="AB13" s="211"/>
      <c r="AC13" s="212" t="str">
        <f t="shared" si="6"/>
        <v/>
      </c>
      <c r="AD13" s="213"/>
      <c r="AE13" s="212" t="str">
        <f t="shared" si="7"/>
        <v/>
      </c>
      <c r="AF13" s="214"/>
      <c r="AG13" s="215"/>
      <c r="AH13" s="211"/>
      <c r="AI13" s="212" t="str">
        <f t="shared" si="8"/>
        <v/>
      </c>
      <c r="AJ13" s="213"/>
      <c r="AK13" s="212" t="str">
        <f t="shared" si="9"/>
        <v/>
      </c>
      <c r="AL13" s="214"/>
      <c r="AM13" s="215"/>
      <c r="AN13" s="211"/>
      <c r="AO13" s="212" t="str">
        <f t="shared" si="10"/>
        <v/>
      </c>
      <c r="AP13" s="213"/>
      <c r="AQ13" s="212" t="str">
        <f t="shared" si="11"/>
        <v/>
      </c>
      <c r="AR13" s="214"/>
      <c r="AS13" s="215"/>
      <c r="AT13" s="211"/>
      <c r="AU13" s="212" t="str">
        <f t="shared" si="12"/>
        <v/>
      </c>
      <c r="AV13" s="213"/>
      <c r="AW13" s="212" t="str">
        <f t="shared" si="13"/>
        <v/>
      </c>
      <c r="AX13" s="214"/>
      <c r="AY13" s="215"/>
      <c r="AZ13" s="24">
        <f t="shared" si="14"/>
        <v>3</v>
      </c>
      <c r="BA13" s="16">
        <v>50</v>
      </c>
      <c r="BB13" s="25">
        <f t="shared" si="15"/>
        <v>2</v>
      </c>
      <c r="BC13" s="16">
        <v>20</v>
      </c>
      <c r="BD13" s="25">
        <f t="shared" si="16"/>
        <v>4</v>
      </c>
      <c r="BE13" s="26">
        <f t="shared" si="17"/>
        <v>5</v>
      </c>
      <c r="BF13" s="41" t="s">
        <v>491</v>
      </c>
      <c r="BG13" s="41" t="s">
        <v>499</v>
      </c>
    </row>
    <row r="14" spans="1:59" ht="15.75" customHeight="1" x14ac:dyDescent="0.2">
      <c r="A14" s="102" t="s">
        <v>177</v>
      </c>
      <c r="B14" s="29" t="s">
        <v>15</v>
      </c>
      <c r="C14" s="216" t="s">
        <v>498</v>
      </c>
      <c r="D14" s="211"/>
      <c r="E14" s="212" t="str">
        <f t="shared" ref="E14:E52" si="18">IF(D14*15=0,"",D14*15)</f>
        <v/>
      </c>
      <c r="F14" s="213"/>
      <c r="G14" s="212" t="str">
        <f t="shared" ref="G14:G30" si="19">IF(F14*15=0,"",F14*15)</f>
        <v/>
      </c>
      <c r="H14" s="214"/>
      <c r="I14" s="215"/>
      <c r="J14" s="211">
        <v>1</v>
      </c>
      <c r="K14" s="212">
        <v>14</v>
      </c>
      <c r="L14" s="213"/>
      <c r="M14" s="212" t="str">
        <f t="shared" ref="M14:M29" si="20">IF(L14*15=0,"",L14*15)</f>
        <v/>
      </c>
      <c r="N14" s="214">
        <v>2</v>
      </c>
      <c r="O14" s="215" t="s">
        <v>352</v>
      </c>
      <c r="P14" s="211"/>
      <c r="Q14" s="212" t="str">
        <f t="shared" si="2"/>
        <v/>
      </c>
      <c r="R14" s="213"/>
      <c r="S14" s="212" t="str">
        <f t="shared" si="3"/>
        <v/>
      </c>
      <c r="T14" s="214"/>
      <c r="U14" s="215"/>
      <c r="V14" s="211"/>
      <c r="W14" s="212" t="str">
        <f t="shared" si="4"/>
        <v/>
      </c>
      <c r="X14" s="213"/>
      <c r="Y14" s="212" t="str">
        <f t="shared" si="5"/>
        <v/>
      </c>
      <c r="Z14" s="214"/>
      <c r="AA14" s="215"/>
      <c r="AB14" s="211"/>
      <c r="AC14" s="212" t="str">
        <f t="shared" si="6"/>
        <v/>
      </c>
      <c r="AD14" s="213"/>
      <c r="AE14" s="212" t="str">
        <f t="shared" si="7"/>
        <v/>
      </c>
      <c r="AF14" s="214"/>
      <c r="AG14" s="215"/>
      <c r="AH14" s="211"/>
      <c r="AI14" s="212" t="str">
        <f t="shared" si="8"/>
        <v/>
      </c>
      <c r="AJ14" s="213"/>
      <c r="AK14" s="212" t="str">
        <f t="shared" si="9"/>
        <v/>
      </c>
      <c r="AL14" s="214"/>
      <c r="AM14" s="215"/>
      <c r="AN14" s="211"/>
      <c r="AO14" s="212" t="str">
        <f t="shared" si="10"/>
        <v/>
      </c>
      <c r="AP14" s="213"/>
      <c r="AQ14" s="212" t="str">
        <f t="shared" si="11"/>
        <v/>
      </c>
      <c r="AR14" s="214"/>
      <c r="AS14" s="215"/>
      <c r="AT14" s="211"/>
      <c r="AU14" s="212" t="str">
        <f t="shared" si="12"/>
        <v/>
      </c>
      <c r="AV14" s="213"/>
      <c r="AW14" s="212" t="str">
        <f t="shared" si="13"/>
        <v/>
      </c>
      <c r="AX14" s="214"/>
      <c r="AY14" s="215"/>
      <c r="AZ14" s="24">
        <f t="shared" si="14"/>
        <v>1</v>
      </c>
      <c r="BA14" s="16">
        <f t="shared" ref="BA14:BA48" si="21">IF((D14+J14+P14+V14+AB14+AH14+AN14+AT14)*14=0,"",(D14+J14+P14+V14+AB14+AH14+AN14+AT14)*14)</f>
        <v>14</v>
      </c>
      <c r="BB14" s="25" t="str">
        <f t="shared" si="15"/>
        <v/>
      </c>
      <c r="BC14" s="16">
        <v>20</v>
      </c>
      <c r="BD14" s="25">
        <f t="shared" si="16"/>
        <v>2</v>
      </c>
      <c r="BE14" s="26">
        <f t="shared" si="17"/>
        <v>1</v>
      </c>
      <c r="BF14" s="41" t="s">
        <v>488</v>
      </c>
      <c r="BG14" s="41" t="s">
        <v>500</v>
      </c>
    </row>
    <row r="15" spans="1:59" s="27" customFormat="1" ht="15.75" customHeight="1" x14ac:dyDescent="0.2">
      <c r="A15" s="28" t="s">
        <v>373</v>
      </c>
      <c r="B15" s="29" t="s">
        <v>15</v>
      </c>
      <c r="C15" s="30" t="s">
        <v>374</v>
      </c>
      <c r="D15" s="19"/>
      <c r="E15" s="16" t="str">
        <f t="shared" si="18"/>
        <v/>
      </c>
      <c r="F15" s="19"/>
      <c r="G15" s="16" t="str">
        <f t="shared" si="19"/>
        <v/>
      </c>
      <c r="H15" s="19"/>
      <c r="I15" s="23"/>
      <c r="J15" s="19"/>
      <c r="K15" s="16" t="str">
        <f t="shared" ref="K15" si="22">IF(J15*15=0,"",J15*15)</f>
        <v/>
      </c>
      <c r="L15" s="19"/>
      <c r="M15" s="16" t="str">
        <f t="shared" si="20"/>
        <v/>
      </c>
      <c r="N15" s="19"/>
      <c r="O15" s="23"/>
      <c r="P15" s="19"/>
      <c r="Q15" s="16" t="str">
        <f t="shared" si="2"/>
        <v/>
      </c>
      <c r="R15" s="19"/>
      <c r="S15" s="16" t="str">
        <f t="shared" si="3"/>
        <v/>
      </c>
      <c r="T15" s="19"/>
      <c r="U15" s="23"/>
      <c r="V15" s="19"/>
      <c r="W15" s="16" t="str">
        <f t="shared" si="4"/>
        <v/>
      </c>
      <c r="X15" s="19"/>
      <c r="Y15" s="16" t="str">
        <f t="shared" si="5"/>
        <v/>
      </c>
      <c r="Z15" s="19"/>
      <c r="AA15" s="23"/>
      <c r="AB15" s="19"/>
      <c r="AC15" s="16"/>
      <c r="AD15" s="19"/>
      <c r="AE15" s="16"/>
      <c r="AF15" s="19"/>
      <c r="AG15" s="23"/>
      <c r="AH15" s="19">
        <v>2</v>
      </c>
      <c r="AI15" s="16">
        <v>28</v>
      </c>
      <c r="AJ15" s="19"/>
      <c r="AK15" s="16" t="str">
        <f t="shared" si="9"/>
        <v/>
      </c>
      <c r="AL15" s="19">
        <v>2</v>
      </c>
      <c r="AM15" s="23" t="s">
        <v>15</v>
      </c>
      <c r="AN15" s="19"/>
      <c r="AO15" s="16" t="str">
        <f t="shared" si="10"/>
        <v/>
      </c>
      <c r="AP15" s="19"/>
      <c r="AQ15" s="16" t="str">
        <f t="shared" si="11"/>
        <v/>
      </c>
      <c r="AR15" s="19"/>
      <c r="AS15" s="23"/>
      <c r="AT15" s="19"/>
      <c r="AU15" s="16" t="str">
        <f t="shared" si="12"/>
        <v/>
      </c>
      <c r="AV15" s="19"/>
      <c r="AW15" s="16" t="str">
        <f t="shared" si="13"/>
        <v/>
      </c>
      <c r="AX15" s="19"/>
      <c r="AY15" s="21"/>
      <c r="AZ15" s="24">
        <f t="shared" si="14"/>
        <v>2</v>
      </c>
      <c r="BA15" s="16">
        <f t="shared" si="21"/>
        <v>28</v>
      </c>
      <c r="BB15" s="25" t="str">
        <f t="shared" si="15"/>
        <v/>
      </c>
      <c r="BC15" s="16" t="str">
        <f t="shared" ref="BC15" si="23">IF((L15+F15+R15+X15+AD15+AJ15+AP15+AV15)*14=0,"",(L15+F15+R15+X15+AD15+AJ15+AP15+AV15)*14)</f>
        <v/>
      </c>
      <c r="BD15" s="25">
        <f t="shared" si="16"/>
        <v>2</v>
      </c>
      <c r="BE15" s="26">
        <f t="shared" si="17"/>
        <v>2</v>
      </c>
      <c r="BF15" s="40" t="s">
        <v>485</v>
      </c>
      <c r="BG15" s="41" t="s">
        <v>623</v>
      </c>
    </row>
    <row r="16" spans="1:59" ht="15.75" customHeight="1" x14ac:dyDescent="0.2">
      <c r="A16" s="822" t="s">
        <v>446</v>
      </c>
      <c r="B16" s="29" t="s">
        <v>15</v>
      </c>
      <c r="C16" s="823" t="s">
        <v>178</v>
      </c>
      <c r="D16" s="19"/>
      <c r="E16" s="16" t="str">
        <f t="shared" si="18"/>
        <v/>
      </c>
      <c r="F16" s="19"/>
      <c r="G16" s="16" t="str">
        <f t="shared" si="19"/>
        <v/>
      </c>
      <c r="H16" s="19"/>
      <c r="I16" s="23"/>
      <c r="J16" s="19"/>
      <c r="K16" s="16" t="str">
        <f t="shared" ref="K16:K29" si="24">IF(J16*15=0,"",J16*15)</f>
        <v/>
      </c>
      <c r="L16" s="19"/>
      <c r="M16" s="16" t="str">
        <f t="shared" si="20"/>
        <v/>
      </c>
      <c r="N16" s="19"/>
      <c r="O16" s="23"/>
      <c r="P16" s="19"/>
      <c r="Q16" s="16" t="str">
        <f t="shared" si="2"/>
        <v/>
      </c>
      <c r="R16" s="19"/>
      <c r="S16" s="16" t="str">
        <f t="shared" si="3"/>
        <v/>
      </c>
      <c r="T16" s="19"/>
      <c r="U16" s="23"/>
      <c r="V16" s="19"/>
      <c r="W16" s="16" t="str">
        <f t="shared" si="4"/>
        <v/>
      </c>
      <c r="X16" s="19"/>
      <c r="Y16" s="16" t="str">
        <f t="shared" si="5"/>
        <v/>
      </c>
      <c r="Z16" s="19"/>
      <c r="AA16" s="23"/>
      <c r="AB16" s="19">
        <v>1</v>
      </c>
      <c r="AC16" s="16">
        <v>14</v>
      </c>
      <c r="AD16" s="19">
        <v>3</v>
      </c>
      <c r="AE16" s="16">
        <v>42</v>
      </c>
      <c r="AF16" s="19">
        <v>4</v>
      </c>
      <c r="AG16" s="23" t="s">
        <v>97</v>
      </c>
      <c r="AH16" s="19"/>
      <c r="AI16" s="16"/>
      <c r="AJ16" s="19"/>
      <c r="AK16" s="16"/>
      <c r="AL16" s="19"/>
      <c r="AM16" s="23"/>
      <c r="AN16" s="19"/>
      <c r="AO16" s="16" t="str">
        <f t="shared" si="10"/>
        <v/>
      </c>
      <c r="AP16" s="19"/>
      <c r="AQ16" s="16" t="str">
        <f t="shared" si="11"/>
        <v/>
      </c>
      <c r="AR16" s="19"/>
      <c r="AS16" s="23"/>
      <c r="AT16" s="19"/>
      <c r="AU16" s="16" t="str">
        <f t="shared" si="12"/>
        <v/>
      </c>
      <c r="AV16" s="19"/>
      <c r="AW16" s="16" t="str">
        <f t="shared" si="13"/>
        <v/>
      </c>
      <c r="AX16" s="19"/>
      <c r="AY16" s="21"/>
      <c r="AZ16" s="24">
        <f t="shared" si="14"/>
        <v>1</v>
      </c>
      <c r="BA16" s="16">
        <f t="shared" si="21"/>
        <v>14</v>
      </c>
      <c r="BB16" s="25">
        <f t="shared" si="15"/>
        <v>3</v>
      </c>
      <c r="BC16" s="16">
        <v>42</v>
      </c>
      <c r="BD16" s="25">
        <f t="shared" si="16"/>
        <v>4</v>
      </c>
      <c r="BE16" s="26">
        <f t="shared" si="17"/>
        <v>4</v>
      </c>
      <c r="BF16" s="40" t="s">
        <v>893</v>
      </c>
      <c r="BG16" s="824" t="s">
        <v>941</v>
      </c>
    </row>
    <row r="17" spans="1:59" ht="15.75" customHeight="1" x14ac:dyDescent="0.2">
      <c r="A17" s="822" t="s">
        <v>447</v>
      </c>
      <c r="B17" s="29" t="s">
        <v>15</v>
      </c>
      <c r="C17" s="823" t="s">
        <v>179</v>
      </c>
      <c r="D17" s="19"/>
      <c r="E17" s="16" t="str">
        <f t="shared" si="18"/>
        <v/>
      </c>
      <c r="F17" s="19"/>
      <c r="G17" s="16" t="str">
        <f t="shared" si="19"/>
        <v/>
      </c>
      <c r="H17" s="19"/>
      <c r="I17" s="23"/>
      <c r="J17" s="19"/>
      <c r="K17" s="16" t="str">
        <f t="shared" si="24"/>
        <v/>
      </c>
      <c r="L17" s="19"/>
      <c r="M17" s="16" t="str">
        <f t="shared" si="20"/>
        <v/>
      </c>
      <c r="N17" s="19"/>
      <c r="O17" s="23"/>
      <c r="P17" s="19"/>
      <c r="Q17" s="16" t="str">
        <f t="shared" si="2"/>
        <v/>
      </c>
      <c r="R17" s="19"/>
      <c r="S17" s="16" t="str">
        <f t="shared" si="3"/>
        <v/>
      </c>
      <c r="T17" s="19"/>
      <c r="U17" s="23"/>
      <c r="V17" s="19"/>
      <c r="W17" s="16" t="str">
        <f t="shared" si="4"/>
        <v/>
      </c>
      <c r="X17" s="19"/>
      <c r="Y17" s="16" t="str">
        <f t="shared" si="5"/>
        <v/>
      </c>
      <c r="Z17" s="19"/>
      <c r="AA17" s="23"/>
      <c r="AB17" s="19"/>
      <c r="AC17" s="16" t="str">
        <f t="shared" si="6"/>
        <v/>
      </c>
      <c r="AD17" s="19"/>
      <c r="AE17" s="16" t="str">
        <f t="shared" si="7"/>
        <v/>
      </c>
      <c r="AF17" s="19"/>
      <c r="AG17" s="23"/>
      <c r="AH17" s="19">
        <v>1</v>
      </c>
      <c r="AI17" s="16">
        <v>14</v>
      </c>
      <c r="AJ17" s="19">
        <v>1</v>
      </c>
      <c r="AK17" s="16">
        <v>14</v>
      </c>
      <c r="AL17" s="19">
        <v>4</v>
      </c>
      <c r="AM17" s="23" t="s">
        <v>97</v>
      </c>
      <c r="AN17" s="19"/>
      <c r="AO17" s="16"/>
      <c r="AP17" s="19"/>
      <c r="AQ17" s="16"/>
      <c r="AR17" s="19"/>
      <c r="AS17" s="23"/>
      <c r="AT17" s="19"/>
      <c r="AU17" s="16" t="str">
        <f t="shared" si="12"/>
        <v/>
      </c>
      <c r="AV17" s="19"/>
      <c r="AW17" s="16" t="str">
        <f t="shared" si="13"/>
        <v/>
      </c>
      <c r="AX17" s="19"/>
      <c r="AY17" s="21"/>
      <c r="AZ17" s="24">
        <f t="shared" si="14"/>
        <v>1</v>
      </c>
      <c r="BA17" s="16">
        <f t="shared" si="21"/>
        <v>14</v>
      </c>
      <c r="BB17" s="25">
        <f t="shared" si="15"/>
        <v>1</v>
      </c>
      <c r="BC17" s="16">
        <v>14</v>
      </c>
      <c r="BD17" s="25">
        <f t="shared" si="16"/>
        <v>4</v>
      </c>
      <c r="BE17" s="26">
        <f t="shared" si="17"/>
        <v>2</v>
      </c>
      <c r="BF17" s="40" t="s">
        <v>893</v>
      </c>
      <c r="BG17" s="824" t="s">
        <v>941</v>
      </c>
    </row>
    <row r="18" spans="1:59" ht="15.75" customHeight="1" x14ac:dyDescent="0.2">
      <c r="A18" s="28" t="s">
        <v>180</v>
      </c>
      <c r="B18" s="29" t="s">
        <v>15</v>
      </c>
      <c r="C18" s="217" t="s">
        <v>181</v>
      </c>
      <c r="D18" s="19"/>
      <c r="E18" s="16" t="str">
        <f t="shared" si="18"/>
        <v/>
      </c>
      <c r="F18" s="19"/>
      <c r="G18" s="16" t="str">
        <f t="shared" si="19"/>
        <v/>
      </c>
      <c r="H18" s="19"/>
      <c r="I18" s="23"/>
      <c r="J18" s="19"/>
      <c r="K18" s="16" t="str">
        <f t="shared" si="24"/>
        <v/>
      </c>
      <c r="L18" s="19"/>
      <c r="M18" s="16" t="str">
        <f t="shared" si="20"/>
        <v/>
      </c>
      <c r="N18" s="19"/>
      <c r="O18" s="23"/>
      <c r="P18" s="19"/>
      <c r="Q18" s="16" t="str">
        <f t="shared" si="2"/>
        <v/>
      </c>
      <c r="R18" s="19"/>
      <c r="S18" s="16" t="str">
        <f t="shared" si="3"/>
        <v/>
      </c>
      <c r="T18" s="19"/>
      <c r="U18" s="23"/>
      <c r="V18" s="19"/>
      <c r="W18" s="16" t="str">
        <f t="shared" si="4"/>
        <v/>
      </c>
      <c r="X18" s="19"/>
      <c r="Y18" s="16" t="str">
        <f t="shared" si="5"/>
        <v/>
      </c>
      <c r="Z18" s="19"/>
      <c r="AA18" s="23"/>
      <c r="AB18" s="19"/>
      <c r="AC18" s="16"/>
      <c r="AD18" s="19"/>
      <c r="AE18" s="16"/>
      <c r="AF18" s="19"/>
      <c r="AG18" s="23"/>
      <c r="AH18" s="19">
        <v>2</v>
      </c>
      <c r="AI18" s="16">
        <v>28</v>
      </c>
      <c r="AJ18" s="19">
        <v>2</v>
      </c>
      <c r="AK18" s="16">
        <v>28</v>
      </c>
      <c r="AL18" s="19">
        <v>3</v>
      </c>
      <c r="AM18" s="23" t="s">
        <v>97</v>
      </c>
      <c r="AN18" s="19"/>
      <c r="AO18" s="16" t="str">
        <f t="shared" si="10"/>
        <v/>
      </c>
      <c r="AP18" s="19"/>
      <c r="AQ18" s="16" t="str">
        <f t="shared" si="11"/>
        <v/>
      </c>
      <c r="AR18" s="19"/>
      <c r="AS18" s="23"/>
      <c r="AT18" s="19"/>
      <c r="AU18" s="16" t="str">
        <f t="shared" si="12"/>
        <v/>
      </c>
      <c r="AV18" s="19"/>
      <c r="AW18" s="16" t="str">
        <f t="shared" si="13"/>
        <v/>
      </c>
      <c r="AX18" s="19"/>
      <c r="AY18" s="21"/>
      <c r="AZ18" s="24">
        <f t="shared" si="14"/>
        <v>2</v>
      </c>
      <c r="BA18" s="16">
        <f t="shared" si="21"/>
        <v>28</v>
      </c>
      <c r="BB18" s="25">
        <f t="shared" si="15"/>
        <v>2</v>
      </c>
      <c r="BC18" s="16">
        <v>28</v>
      </c>
      <c r="BD18" s="25">
        <f t="shared" si="16"/>
        <v>3</v>
      </c>
      <c r="BE18" s="26">
        <f t="shared" si="17"/>
        <v>4</v>
      </c>
      <c r="BF18" s="40" t="s">
        <v>894</v>
      </c>
      <c r="BG18" s="41" t="s">
        <v>600</v>
      </c>
    </row>
    <row r="19" spans="1:59" ht="15.75" customHeight="1" x14ac:dyDescent="0.2">
      <c r="A19" s="28" t="s">
        <v>182</v>
      </c>
      <c r="B19" s="29" t="s">
        <v>15</v>
      </c>
      <c r="C19" s="217" t="s">
        <v>183</v>
      </c>
      <c r="D19" s="19"/>
      <c r="E19" s="16" t="str">
        <f t="shared" si="18"/>
        <v/>
      </c>
      <c r="F19" s="19"/>
      <c r="G19" s="16" t="str">
        <f t="shared" si="19"/>
        <v/>
      </c>
      <c r="H19" s="19"/>
      <c r="I19" s="23"/>
      <c r="J19" s="19"/>
      <c r="K19" s="16" t="str">
        <f t="shared" si="24"/>
        <v/>
      </c>
      <c r="L19" s="19"/>
      <c r="M19" s="16" t="str">
        <f t="shared" si="20"/>
        <v/>
      </c>
      <c r="N19" s="19"/>
      <c r="O19" s="23"/>
      <c r="P19" s="19"/>
      <c r="Q19" s="16" t="str">
        <f t="shared" si="2"/>
        <v/>
      </c>
      <c r="R19" s="19"/>
      <c r="S19" s="16" t="str">
        <f t="shared" si="3"/>
        <v/>
      </c>
      <c r="T19" s="19"/>
      <c r="U19" s="23"/>
      <c r="V19" s="19"/>
      <c r="W19" s="16" t="str">
        <f t="shared" si="4"/>
        <v/>
      </c>
      <c r="X19" s="19"/>
      <c r="Y19" s="16" t="str">
        <f t="shared" si="5"/>
        <v/>
      </c>
      <c r="Z19" s="19"/>
      <c r="AA19" s="23"/>
      <c r="AB19" s="19"/>
      <c r="AC19" s="16" t="str">
        <f t="shared" si="6"/>
        <v/>
      </c>
      <c r="AD19" s="19"/>
      <c r="AE19" s="16" t="str">
        <f t="shared" si="7"/>
        <v/>
      </c>
      <c r="AF19" s="19"/>
      <c r="AG19" s="23"/>
      <c r="AH19" s="19"/>
      <c r="AI19" s="16"/>
      <c r="AJ19" s="19"/>
      <c r="AK19" s="16"/>
      <c r="AL19" s="19"/>
      <c r="AM19" s="23"/>
      <c r="AN19" s="19">
        <v>1</v>
      </c>
      <c r="AO19" s="16">
        <v>14</v>
      </c>
      <c r="AP19" s="19">
        <v>1</v>
      </c>
      <c r="AQ19" s="16">
        <v>14</v>
      </c>
      <c r="AR19" s="19">
        <v>3</v>
      </c>
      <c r="AS19" s="23" t="s">
        <v>97</v>
      </c>
      <c r="AT19" s="19"/>
      <c r="AU19" s="16" t="str">
        <f t="shared" si="12"/>
        <v/>
      </c>
      <c r="AV19" s="19"/>
      <c r="AW19" s="16" t="str">
        <f t="shared" si="13"/>
        <v/>
      </c>
      <c r="AX19" s="19"/>
      <c r="AY19" s="21"/>
      <c r="AZ19" s="24">
        <f t="shared" si="14"/>
        <v>1</v>
      </c>
      <c r="BA19" s="16">
        <f t="shared" si="21"/>
        <v>14</v>
      </c>
      <c r="BB19" s="25">
        <f t="shared" si="15"/>
        <v>1</v>
      </c>
      <c r="BC19" s="16">
        <v>14</v>
      </c>
      <c r="BD19" s="25">
        <f t="shared" si="16"/>
        <v>3</v>
      </c>
      <c r="BE19" s="26">
        <f t="shared" si="17"/>
        <v>2</v>
      </c>
      <c r="BF19" s="40" t="s">
        <v>894</v>
      </c>
      <c r="BG19" s="41" t="s">
        <v>601</v>
      </c>
    </row>
    <row r="20" spans="1:59" s="221" customFormat="1" ht="15.75" customHeight="1" x14ac:dyDescent="0.2">
      <c r="A20" s="28" t="s">
        <v>568</v>
      </c>
      <c r="B20" s="29" t="s">
        <v>15</v>
      </c>
      <c r="C20" s="217" t="s">
        <v>184</v>
      </c>
      <c r="D20" s="19"/>
      <c r="E20" s="16" t="str">
        <f t="shared" si="18"/>
        <v/>
      </c>
      <c r="F20" s="19"/>
      <c r="G20" s="16" t="str">
        <f t="shared" si="19"/>
        <v/>
      </c>
      <c r="H20" s="19"/>
      <c r="I20" s="23"/>
      <c r="J20" s="19"/>
      <c r="K20" s="16" t="str">
        <f t="shared" si="24"/>
        <v/>
      </c>
      <c r="L20" s="19"/>
      <c r="M20" s="16" t="str">
        <f t="shared" si="20"/>
        <v/>
      </c>
      <c r="N20" s="19"/>
      <c r="O20" s="23"/>
      <c r="P20" s="19"/>
      <c r="Q20" s="16" t="str">
        <f t="shared" si="2"/>
        <v/>
      </c>
      <c r="R20" s="19"/>
      <c r="S20" s="16" t="str">
        <f t="shared" si="3"/>
        <v/>
      </c>
      <c r="T20" s="19"/>
      <c r="U20" s="23"/>
      <c r="V20" s="19"/>
      <c r="W20" s="16" t="str">
        <f t="shared" si="4"/>
        <v/>
      </c>
      <c r="X20" s="19"/>
      <c r="Y20" s="16" t="str">
        <f t="shared" si="5"/>
        <v/>
      </c>
      <c r="Z20" s="19"/>
      <c r="AA20" s="23"/>
      <c r="AB20" s="19"/>
      <c r="AC20" s="16" t="str">
        <f t="shared" si="6"/>
        <v/>
      </c>
      <c r="AD20" s="19"/>
      <c r="AE20" s="16" t="str">
        <f t="shared" si="7"/>
        <v/>
      </c>
      <c r="AF20" s="19"/>
      <c r="AG20" s="23"/>
      <c r="AH20" s="19"/>
      <c r="AI20" s="16" t="str">
        <f t="shared" si="8"/>
        <v/>
      </c>
      <c r="AJ20" s="19"/>
      <c r="AK20" s="16" t="str">
        <f t="shared" si="9"/>
        <v/>
      </c>
      <c r="AL20" s="19"/>
      <c r="AM20" s="23"/>
      <c r="AN20" s="19">
        <v>1</v>
      </c>
      <c r="AO20" s="16">
        <v>14</v>
      </c>
      <c r="AP20" s="19">
        <v>3</v>
      </c>
      <c r="AQ20" s="16">
        <v>42</v>
      </c>
      <c r="AR20" s="19">
        <v>4</v>
      </c>
      <c r="AS20" s="23" t="s">
        <v>97</v>
      </c>
      <c r="AT20" s="19"/>
      <c r="AU20" s="16" t="str">
        <f t="shared" si="12"/>
        <v/>
      </c>
      <c r="AV20" s="19"/>
      <c r="AW20" s="16" t="str">
        <f t="shared" si="13"/>
        <v/>
      </c>
      <c r="AX20" s="19"/>
      <c r="AY20" s="21"/>
      <c r="AZ20" s="24">
        <f t="shared" si="14"/>
        <v>1</v>
      </c>
      <c r="BA20" s="16">
        <f t="shared" si="21"/>
        <v>14</v>
      </c>
      <c r="BB20" s="25">
        <f t="shared" si="15"/>
        <v>3</v>
      </c>
      <c r="BC20" s="16">
        <v>42</v>
      </c>
      <c r="BD20" s="25">
        <f t="shared" si="16"/>
        <v>4</v>
      </c>
      <c r="BE20" s="26">
        <f t="shared" si="17"/>
        <v>4</v>
      </c>
      <c r="BF20" s="40" t="s">
        <v>893</v>
      </c>
      <c r="BG20" s="274" t="s">
        <v>673</v>
      </c>
    </row>
    <row r="21" spans="1:59" ht="15.75" customHeight="1" x14ac:dyDescent="0.2">
      <c r="A21" s="822" t="s">
        <v>569</v>
      </c>
      <c r="B21" s="29" t="s">
        <v>15</v>
      </c>
      <c r="C21" s="823" t="s">
        <v>185</v>
      </c>
      <c r="D21" s="19"/>
      <c r="E21" s="16" t="str">
        <f t="shared" si="18"/>
        <v/>
      </c>
      <c r="F21" s="19"/>
      <c r="G21" s="16" t="str">
        <f t="shared" si="19"/>
        <v/>
      </c>
      <c r="H21" s="19"/>
      <c r="I21" s="23"/>
      <c r="J21" s="19"/>
      <c r="K21" s="16" t="str">
        <f t="shared" si="24"/>
        <v/>
      </c>
      <c r="L21" s="19"/>
      <c r="M21" s="16" t="str">
        <f t="shared" si="20"/>
        <v/>
      </c>
      <c r="N21" s="19"/>
      <c r="O21" s="23"/>
      <c r="P21" s="19"/>
      <c r="Q21" s="16" t="str">
        <f t="shared" si="2"/>
        <v/>
      </c>
      <c r="R21" s="19"/>
      <c r="S21" s="16" t="str">
        <f t="shared" si="3"/>
        <v/>
      </c>
      <c r="T21" s="19"/>
      <c r="U21" s="23"/>
      <c r="V21" s="19"/>
      <c r="W21" s="16" t="str">
        <f t="shared" si="4"/>
        <v/>
      </c>
      <c r="X21" s="19"/>
      <c r="Y21" s="16" t="str">
        <f t="shared" si="5"/>
        <v/>
      </c>
      <c r="Z21" s="19"/>
      <c r="AA21" s="23"/>
      <c r="AB21" s="19"/>
      <c r="AC21" s="16" t="str">
        <f t="shared" si="6"/>
        <v/>
      </c>
      <c r="AD21" s="19"/>
      <c r="AE21" s="16" t="str">
        <f t="shared" si="7"/>
        <v/>
      </c>
      <c r="AF21" s="19"/>
      <c r="AG21" s="23"/>
      <c r="AH21" s="19"/>
      <c r="AI21" s="16" t="str">
        <f t="shared" si="8"/>
        <v/>
      </c>
      <c r="AJ21" s="19"/>
      <c r="AK21" s="16" t="str">
        <f t="shared" si="9"/>
        <v/>
      </c>
      <c r="AL21" s="19"/>
      <c r="AM21" s="23"/>
      <c r="AN21" s="19"/>
      <c r="AO21" s="16" t="str">
        <f t="shared" si="10"/>
        <v/>
      </c>
      <c r="AP21" s="19"/>
      <c r="AQ21" s="16" t="str">
        <f t="shared" si="11"/>
        <v/>
      </c>
      <c r="AR21" s="19"/>
      <c r="AS21" s="23"/>
      <c r="AT21" s="19">
        <v>1</v>
      </c>
      <c r="AU21" s="16">
        <v>10</v>
      </c>
      <c r="AV21" s="19">
        <v>3</v>
      </c>
      <c r="AW21" s="16">
        <v>30</v>
      </c>
      <c r="AX21" s="19">
        <v>3</v>
      </c>
      <c r="AY21" s="21" t="s">
        <v>97</v>
      </c>
      <c r="AZ21" s="24">
        <f t="shared" si="14"/>
        <v>1</v>
      </c>
      <c r="BA21" s="16">
        <v>10</v>
      </c>
      <c r="BB21" s="25">
        <f t="shared" si="15"/>
        <v>3</v>
      </c>
      <c r="BC21" s="16">
        <v>30</v>
      </c>
      <c r="BD21" s="25">
        <f t="shared" si="16"/>
        <v>3</v>
      </c>
      <c r="BE21" s="26">
        <f t="shared" si="17"/>
        <v>4</v>
      </c>
      <c r="BF21" s="40" t="s">
        <v>894</v>
      </c>
      <c r="BG21" s="824" t="s">
        <v>673</v>
      </c>
    </row>
    <row r="22" spans="1:59" ht="15.75" customHeight="1" x14ac:dyDescent="0.2">
      <c r="A22" s="12" t="s">
        <v>545</v>
      </c>
      <c r="B22" s="29" t="s">
        <v>15</v>
      </c>
      <c r="C22" s="14" t="s">
        <v>400</v>
      </c>
      <c r="D22" s="19"/>
      <c r="E22" s="16" t="str">
        <f t="shared" si="18"/>
        <v/>
      </c>
      <c r="F22" s="19"/>
      <c r="G22" s="16" t="str">
        <f t="shared" si="19"/>
        <v/>
      </c>
      <c r="H22" s="19"/>
      <c r="I22" s="23"/>
      <c r="J22" s="19"/>
      <c r="K22" s="16" t="str">
        <f t="shared" si="24"/>
        <v/>
      </c>
      <c r="L22" s="19"/>
      <c r="M22" s="16" t="str">
        <f t="shared" si="20"/>
        <v/>
      </c>
      <c r="N22" s="19"/>
      <c r="O22" s="23"/>
      <c r="P22" s="19"/>
      <c r="Q22" s="16" t="str">
        <f t="shared" si="2"/>
        <v/>
      </c>
      <c r="R22" s="19"/>
      <c r="S22" s="16" t="str">
        <f t="shared" si="3"/>
        <v/>
      </c>
      <c r="T22" s="19"/>
      <c r="U22" s="23"/>
      <c r="V22" s="19"/>
      <c r="W22" s="16" t="str">
        <f t="shared" si="4"/>
        <v/>
      </c>
      <c r="X22" s="19">
        <v>1</v>
      </c>
      <c r="Y22" s="16">
        <v>14</v>
      </c>
      <c r="Z22" s="19">
        <v>1</v>
      </c>
      <c r="AA22" s="23" t="s">
        <v>353</v>
      </c>
      <c r="AB22" s="19"/>
      <c r="AC22" s="16" t="str">
        <f t="shared" si="6"/>
        <v/>
      </c>
      <c r="AD22" s="19"/>
      <c r="AE22" s="16" t="str">
        <f t="shared" si="7"/>
        <v/>
      </c>
      <c r="AF22" s="19"/>
      <c r="AG22" s="23"/>
      <c r="AH22" s="19"/>
      <c r="AI22" s="16" t="str">
        <f t="shared" si="8"/>
        <v/>
      </c>
      <c r="AJ22" s="19"/>
      <c r="AK22" s="16" t="str">
        <f t="shared" si="9"/>
        <v/>
      </c>
      <c r="AL22" s="19"/>
      <c r="AM22" s="23"/>
      <c r="AN22" s="19"/>
      <c r="AO22" s="16" t="str">
        <f t="shared" si="10"/>
        <v/>
      </c>
      <c r="AP22" s="19"/>
      <c r="AQ22" s="16" t="str">
        <f t="shared" si="11"/>
        <v/>
      </c>
      <c r="AR22" s="19"/>
      <c r="AS22" s="23"/>
      <c r="AT22" s="19"/>
      <c r="AU22" s="16" t="str">
        <f t="shared" ref="AU22" si="25">IF(AT22*15=0,"",AT22*15)</f>
        <v/>
      </c>
      <c r="AV22" s="19"/>
      <c r="AW22" s="16" t="str">
        <f t="shared" ref="AW22" si="26">IF(AV22*15=0,"",AV22*15)</f>
        <v/>
      </c>
      <c r="AX22" s="19"/>
      <c r="AY22" s="21"/>
      <c r="AZ22" s="24" t="str">
        <f t="shared" si="14"/>
        <v/>
      </c>
      <c r="BA22" s="16" t="str">
        <f t="shared" si="21"/>
        <v/>
      </c>
      <c r="BB22" s="25">
        <f t="shared" si="15"/>
        <v>1</v>
      </c>
      <c r="BC22" s="16">
        <f t="shared" ref="BC22" si="27">IF((L22+F22+R22+X22+AD22+AJ22+AP22+AV22)*14=0,"",(L22+F22+R22+X22+AD22+AJ22+AP22+AV22)*14)</f>
        <v>14</v>
      </c>
      <c r="BD22" s="25">
        <f t="shared" si="16"/>
        <v>1</v>
      </c>
      <c r="BE22" s="26">
        <f t="shared" si="17"/>
        <v>1</v>
      </c>
      <c r="BF22" s="40" t="s">
        <v>462</v>
      </c>
      <c r="BG22" s="41" t="s">
        <v>483</v>
      </c>
    </row>
    <row r="23" spans="1:59" ht="15.75" customHeight="1" x14ac:dyDescent="0.2">
      <c r="A23" s="28" t="s">
        <v>186</v>
      </c>
      <c r="B23" s="29" t="s">
        <v>15</v>
      </c>
      <c r="C23" s="30" t="s">
        <v>187</v>
      </c>
      <c r="D23" s="71"/>
      <c r="E23" s="72" t="str">
        <f t="shared" si="18"/>
        <v/>
      </c>
      <c r="F23" s="71"/>
      <c r="G23" s="72" t="str">
        <f t="shared" si="19"/>
        <v/>
      </c>
      <c r="H23" s="71"/>
      <c r="I23" s="23"/>
      <c r="J23" s="19"/>
      <c r="K23" s="16" t="str">
        <f t="shared" si="24"/>
        <v/>
      </c>
      <c r="L23" s="19"/>
      <c r="M23" s="16" t="str">
        <f t="shared" si="20"/>
        <v/>
      </c>
      <c r="N23" s="19"/>
      <c r="O23" s="23"/>
      <c r="P23" s="19"/>
      <c r="Q23" s="16" t="str">
        <f t="shared" si="2"/>
        <v/>
      </c>
      <c r="R23" s="19">
        <v>1</v>
      </c>
      <c r="S23" s="16">
        <v>14</v>
      </c>
      <c r="T23" s="19">
        <v>1</v>
      </c>
      <c r="U23" s="23" t="s">
        <v>353</v>
      </c>
      <c r="V23" s="19"/>
      <c r="W23" s="16"/>
      <c r="X23" s="19"/>
      <c r="Y23" s="16"/>
      <c r="Z23" s="19"/>
      <c r="AA23" s="23"/>
      <c r="AB23" s="19"/>
      <c r="AC23" s="16" t="str">
        <f t="shared" si="6"/>
        <v/>
      </c>
      <c r="AD23" s="19"/>
      <c r="AE23" s="16" t="str">
        <f t="shared" si="7"/>
        <v/>
      </c>
      <c r="AF23" s="19"/>
      <c r="AG23" s="23"/>
      <c r="AH23" s="19"/>
      <c r="AI23" s="16" t="str">
        <f t="shared" si="8"/>
        <v/>
      </c>
      <c r="AJ23" s="19"/>
      <c r="AK23" s="16" t="str">
        <f t="shared" si="9"/>
        <v/>
      </c>
      <c r="AL23" s="19"/>
      <c r="AM23" s="23"/>
      <c r="AN23" s="19"/>
      <c r="AO23" s="16" t="str">
        <f t="shared" si="10"/>
        <v/>
      </c>
      <c r="AP23" s="19"/>
      <c r="AQ23" s="16" t="str">
        <f t="shared" si="11"/>
        <v/>
      </c>
      <c r="AR23" s="19"/>
      <c r="AS23" s="23"/>
      <c r="AT23" s="19"/>
      <c r="AU23" s="16" t="str">
        <f t="shared" si="12"/>
        <v/>
      </c>
      <c r="AV23" s="19"/>
      <c r="AW23" s="16" t="str">
        <f t="shared" si="13"/>
        <v/>
      </c>
      <c r="AX23" s="19"/>
      <c r="AY23" s="21"/>
      <c r="AZ23" s="24" t="str">
        <f t="shared" si="14"/>
        <v/>
      </c>
      <c r="BA23" s="16" t="str">
        <f t="shared" si="21"/>
        <v/>
      </c>
      <c r="BB23" s="25">
        <f t="shared" si="15"/>
        <v>1</v>
      </c>
      <c r="BC23" s="16">
        <v>14</v>
      </c>
      <c r="BD23" s="25">
        <f t="shared" si="16"/>
        <v>1</v>
      </c>
      <c r="BE23" s="26">
        <f t="shared" si="17"/>
        <v>1</v>
      </c>
      <c r="BF23" s="40" t="s">
        <v>462</v>
      </c>
      <c r="BG23" s="41" t="s">
        <v>483</v>
      </c>
    </row>
    <row r="24" spans="1:59" x14ac:dyDescent="0.2">
      <c r="A24" s="12" t="s">
        <v>188</v>
      </c>
      <c r="B24" s="29" t="s">
        <v>34</v>
      </c>
      <c r="C24" s="69" t="s">
        <v>189</v>
      </c>
      <c r="D24" s="211"/>
      <c r="E24" s="212" t="str">
        <f t="shared" si="18"/>
        <v/>
      </c>
      <c r="F24" s="213"/>
      <c r="G24" s="212" t="str">
        <f t="shared" si="19"/>
        <v/>
      </c>
      <c r="H24" s="214"/>
      <c r="I24" s="215"/>
      <c r="J24" s="211"/>
      <c r="K24" s="212" t="str">
        <f t="shared" si="24"/>
        <v/>
      </c>
      <c r="L24" s="213"/>
      <c r="M24" s="212" t="str">
        <f t="shared" si="20"/>
        <v/>
      </c>
      <c r="N24" s="214"/>
      <c r="O24" s="215"/>
      <c r="P24" s="211"/>
      <c r="Q24" s="212" t="str">
        <f t="shared" si="2"/>
        <v/>
      </c>
      <c r="R24" s="213">
        <v>1</v>
      </c>
      <c r="S24" s="212">
        <v>14</v>
      </c>
      <c r="T24" s="214">
        <v>2</v>
      </c>
      <c r="U24" s="215" t="s">
        <v>353</v>
      </c>
      <c r="V24" s="211"/>
      <c r="W24" s="212" t="str">
        <f t="shared" si="4"/>
        <v/>
      </c>
      <c r="X24" s="213"/>
      <c r="Y24" s="212" t="str">
        <f t="shared" si="5"/>
        <v/>
      </c>
      <c r="Z24" s="214"/>
      <c r="AA24" s="215"/>
      <c r="AB24" s="211"/>
      <c r="AC24" s="212" t="str">
        <f t="shared" si="6"/>
        <v/>
      </c>
      <c r="AD24" s="213"/>
      <c r="AE24" s="212" t="str">
        <f t="shared" si="7"/>
        <v/>
      </c>
      <c r="AF24" s="214"/>
      <c r="AG24" s="215"/>
      <c r="AH24" s="211"/>
      <c r="AI24" s="212" t="str">
        <f t="shared" si="8"/>
        <v/>
      </c>
      <c r="AJ24" s="213"/>
      <c r="AK24" s="212" t="str">
        <f t="shared" si="9"/>
        <v/>
      </c>
      <c r="AL24" s="214"/>
      <c r="AM24" s="215"/>
      <c r="AN24" s="211"/>
      <c r="AO24" s="212"/>
      <c r="AP24" s="213"/>
      <c r="AQ24" s="212"/>
      <c r="AR24" s="214"/>
      <c r="AS24" s="215"/>
      <c r="AT24" s="211"/>
      <c r="AU24" s="212" t="str">
        <f t="shared" si="12"/>
        <v/>
      </c>
      <c r="AV24" s="213"/>
      <c r="AW24" s="212" t="str">
        <f t="shared" si="13"/>
        <v/>
      </c>
      <c r="AX24" s="214"/>
      <c r="AY24" s="215"/>
      <c r="AZ24" s="350" t="str">
        <f t="shared" si="14"/>
        <v/>
      </c>
      <c r="BA24" s="132" t="str">
        <f t="shared" si="21"/>
        <v/>
      </c>
      <c r="BB24" s="224">
        <f t="shared" si="15"/>
        <v>1</v>
      </c>
      <c r="BC24" s="132">
        <v>14</v>
      </c>
      <c r="BD24" s="224">
        <f t="shared" si="16"/>
        <v>2</v>
      </c>
      <c r="BE24" s="26">
        <f t="shared" si="17"/>
        <v>1</v>
      </c>
      <c r="BF24" s="41" t="s">
        <v>444</v>
      </c>
      <c r="BG24" s="41" t="s">
        <v>501</v>
      </c>
    </row>
    <row r="25" spans="1:59" x14ac:dyDescent="0.2">
      <c r="A25" s="28" t="s">
        <v>190</v>
      </c>
      <c r="B25" s="29" t="s">
        <v>15</v>
      </c>
      <c r="C25" s="116" t="s">
        <v>191</v>
      </c>
      <c r="D25" s="71"/>
      <c r="E25" s="72" t="str">
        <f t="shared" si="18"/>
        <v/>
      </c>
      <c r="F25" s="71"/>
      <c r="G25" s="72" t="str">
        <f t="shared" si="19"/>
        <v/>
      </c>
      <c r="H25" s="71"/>
      <c r="I25" s="23"/>
      <c r="J25" s="19"/>
      <c r="K25" s="16">
        <v>4</v>
      </c>
      <c r="L25" s="19">
        <v>2</v>
      </c>
      <c r="M25" s="16">
        <v>24</v>
      </c>
      <c r="N25" s="19">
        <v>3</v>
      </c>
      <c r="O25" s="23" t="s">
        <v>353</v>
      </c>
      <c r="P25" s="19"/>
      <c r="Q25" s="16" t="str">
        <f t="shared" si="2"/>
        <v/>
      </c>
      <c r="R25" s="19"/>
      <c r="S25" s="16" t="str">
        <f t="shared" si="3"/>
        <v/>
      </c>
      <c r="T25" s="19"/>
      <c r="U25" s="23"/>
      <c r="V25" s="19"/>
      <c r="W25" s="16" t="str">
        <f t="shared" si="4"/>
        <v/>
      </c>
      <c r="X25" s="19"/>
      <c r="Y25" s="16" t="str">
        <f t="shared" si="5"/>
        <v/>
      </c>
      <c r="Z25" s="19"/>
      <c r="AA25" s="23"/>
      <c r="AB25" s="19"/>
      <c r="AC25" s="16" t="str">
        <f t="shared" si="6"/>
        <v/>
      </c>
      <c r="AD25" s="19"/>
      <c r="AE25" s="16" t="str">
        <f t="shared" si="7"/>
        <v/>
      </c>
      <c r="AF25" s="19"/>
      <c r="AG25" s="23"/>
      <c r="AH25" s="19"/>
      <c r="AI25" s="16" t="str">
        <f t="shared" si="8"/>
        <v/>
      </c>
      <c r="AJ25" s="19"/>
      <c r="AK25" s="16" t="str">
        <f t="shared" si="9"/>
        <v/>
      </c>
      <c r="AL25" s="19"/>
      <c r="AM25" s="23"/>
      <c r="AN25" s="19"/>
      <c r="AO25" s="16" t="str">
        <f t="shared" si="10"/>
        <v/>
      </c>
      <c r="AP25" s="19"/>
      <c r="AQ25" s="16" t="str">
        <f t="shared" si="11"/>
        <v/>
      </c>
      <c r="AR25" s="19"/>
      <c r="AS25" s="23"/>
      <c r="AT25" s="19"/>
      <c r="AU25" s="16" t="str">
        <f t="shared" si="12"/>
        <v/>
      </c>
      <c r="AV25" s="19"/>
      <c r="AW25" s="16" t="str">
        <f t="shared" si="13"/>
        <v/>
      </c>
      <c r="AX25" s="19"/>
      <c r="AY25" s="21"/>
      <c r="AZ25" s="350" t="str">
        <f t="shared" si="14"/>
        <v/>
      </c>
      <c r="BA25" s="132">
        <v>4</v>
      </c>
      <c r="BB25" s="224">
        <f t="shared" si="15"/>
        <v>2</v>
      </c>
      <c r="BC25" s="132">
        <v>24</v>
      </c>
      <c r="BD25" s="224">
        <f t="shared" si="16"/>
        <v>3</v>
      </c>
      <c r="BE25" s="26">
        <f t="shared" si="17"/>
        <v>2</v>
      </c>
      <c r="BF25" s="41" t="s">
        <v>444</v>
      </c>
      <c r="BG25" s="41" t="s">
        <v>501</v>
      </c>
    </row>
    <row r="26" spans="1:59" ht="15.75" customHeight="1" x14ac:dyDescent="0.2">
      <c r="A26" s="28" t="s">
        <v>192</v>
      </c>
      <c r="B26" s="29" t="s">
        <v>15</v>
      </c>
      <c r="C26" s="116" t="s">
        <v>193</v>
      </c>
      <c r="D26" s="71"/>
      <c r="E26" s="72" t="str">
        <f t="shared" si="18"/>
        <v/>
      </c>
      <c r="F26" s="71"/>
      <c r="G26" s="72" t="str">
        <f t="shared" si="19"/>
        <v/>
      </c>
      <c r="H26" s="71"/>
      <c r="I26" s="23"/>
      <c r="J26" s="19"/>
      <c r="K26" s="16" t="str">
        <f t="shared" ref="K26" si="28">IF(J26*15=0,"",J26*15)</f>
        <v/>
      </c>
      <c r="L26" s="19"/>
      <c r="M26" s="16" t="str">
        <f t="shared" ref="M26" si="29">IF(L26*15=0,"",L26*15)</f>
        <v/>
      </c>
      <c r="N26" s="19"/>
      <c r="O26" s="23"/>
      <c r="P26" s="19"/>
      <c r="Q26" s="16" t="str">
        <f t="shared" si="2"/>
        <v/>
      </c>
      <c r="R26" s="19"/>
      <c r="S26" s="16" t="str">
        <f t="shared" si="3"/>
        <v/>
      </c>
      <c r="T26" s="19"/>
      <c r="U26" s="23"/>
      <c r="V26" s="19"/>
      <c r="W26" s="16" t="str">
        <f t="shared" si="4"/>
        <v/>
      </c>
      <c r="X26" s="19">
        <v>1</v>
      </c>
      <c r="Y26" s="16">
        <v>14</v>
      </c>
      <c r="Z26" s="19">
        <v>3</v>
      </c>
      <c r="AA26" s="23" t="s">
        <v>353</v>
      </c>
      <c r="AB26" s="19"/>
      <c r="AC26" s="16" t="str">
        <f t="shared" si="6"/>
        <v/>
      </c>
      <c r="AD26" s="19"/>
      <c r="AE26" s="16" t="str">
        <f t="shared" si="7"/>
        <v/>
      </c>
      <c r="AF26" s="19"/>
      <c r="AG26" s="23"/>
      <c r="AH26" s="19"/>
      <c r="AI26" s="16" t="str">
        <f t="shared" si="8"/>
        <v/>
      </c>
      <c r="AJ26" s="19"/>
      <c r="AK26" s="16" t="str">
        <f t="shared" si="9"/>
        <v/>
      </c>
      <c r="AL26" s="19"/>
      <c r="AM26" s="23"/>
      <c r="AN26" s="19"/>
      <c r="AO26" s="16" t="str">
        <f t="shared" si="10"/>
        <v/>
      </c>
      <c r="AP26" s="19"/>
      <c r="AQ26" s="16" t="str">
        <f t="shared" si="11"/>
        <v/>
      </c>
      <c r="AR26" s="19"/>
      <c r="AS26" s="23"/>
      <c r="AT26" s="19"/>
      <c r="AU26" s="16" t="str">
        <f t="shared" si="12"/>
        <v/>
      </c>
      <c r="AV26" s="19"/>
      <c r="AW26" s="16" t="str">
        <f t="shared" si="13"/>
        <v/>
      </c>
      <c r="AX26" s="19"/>
      <c r="AY26" s="21"/>
      <c r="AZ26" s="24" t="str">
        <f t="shared" si="14"/>
        <v/>
      </c>
      <c r="BA26" s="16" t="str">
        <f t="shared" si="21"/>
        <v/>
      </c>
      <c r="BB26" s="25">
        <f t="shared" si="15"/>
        <v>1</v>
      </c>
      <c r="BC26" s="16">
        <v>14</v>
      </c>
      <c r="BD26" s="25">
        <f t="shared" si="16"/>
        <v>3</v>
      </c>
      <c r="BE26" s="26">
        <f t="shared" si="17"/>
        <v>1</v>
      </c>
      <c r="BF26" s="41" t="s">
        <v>444</v>
      </c>
      <c r="BG26" s="41" t="s">
        <v>501</v>
      </c>
    </row>
    <row r="27" spans="1:59" ht="15.75" customHeight="1" x14ac:dyDescent="0.2">
      <c r="A27" s="28" t="s">
        <v>865</v>
      </c>
      <c r="B27" s="29" t="s">
        <v>15</v>
      </c>
      <c r="C27" s="116" t="s">
        <v>866</v>
      </c>
      <c r="D27" s="19"/>
      <c r="E27" s="16" t="str">
        <f t="shared" si="18"/>
        <v/>
      </c>
      <c r="F27" s="19"/>
      <c r="G27" s="16" t="str">
        <f t="shared" si="19"/>
        <v/>
      </c>
      <c r="H27" s="19"/>
      <c r="I27" s="23"/>
      <c r="J27" s="19"/>
      <c r="K27" s="16" t="str">
        <f t="shared" si="24"/>
        <v/>
      </c>
      <c r="L27" s="19"/>
      <c r="M27" s="16" t="str">
        <f t="shared" si="20"/>
        <v/>
      </c>
      <c r="N27" s="19"/>
      <c r="O27" s="23"/>
      <c r="P27" s="19"/>
      <c r="Q27" s="16" t="str">
        <f t="shared" si="2"/>
        <v/>
      </c>
      <c r="R27" s="19"/>
      <c r="S27" s="16" t="str">
        <f t="shared" si="3"/>
        <v/>
      </c>
      <c r="T27" s="19"/>
      <c r="U27" s="23"/>
      <c r="V27" s="19"/>
      <c r="W27" s="16" t="str">
        <f t="shared" si="4"/>
        <v/>
      </c>
      <c r="X27" s="19"/>
      <c r="Y27" s="16" t="str">
        <f t="shared" si="5"/>
        <v/>
      </c>
      <c r="Z27" s="19"/>
      <c r="AA27" s="23"/>
      <c r="AB27" s="19"/>
      <c r="AC27" s="16" t="str">
        <f t="shared" si="6"/>
        <v/>
      </c>
      <c r="AD27" s="19">
        <v>1</v>
      </c>
      <c r="AE27" s="16">
        <v>14</v>
      </c>
      <c r="AF27" s="19">
        <v>3</v>
      </c>
      <c r="AG27" s="23" t="s">
        <v>353</v>
      </c>
      <c r="AH27" s="19"/>
      <c r="AI27" s="16" t="str">
        <f t="shared" si="8"/>
        <v/>
      </c>
      <c r="AJ27" s="19"/>
      <c r="AK27" s="16" t="str">
        <f t="shared" si="9"/>
        <v/>
      </c>
      <c r="AL27" s="19"/>
      <c r="AM27" s="23"/>
      <c r="AN27" s="19"/>
      <c r="AO27" s="16" t="str">
        <f t="shared" si="10"/>
        <v/>
      </c>
      <c r="AP27" s="19"/>
      <c r="AQ27" s="16" t="str">
        <f t="shared" si="11"/>
        <v/>
      </c>
      <c r="AR27" s="19"/>
      <c r="AS27" s="23"/>
      <c r="AT27" s="19"/>
      <c r="AU27" s="16" t="str">
        <f t="shared" si="12"/>
        <v/>
      </c>
      <c r="AV27" s="19"/>
      <c r="AW27" s="16" t="str">
        <f t="shared" si="13"/>
        <v/>
      </c>
      <c r="AX27" s="19"/>
      <c r="AY27" s="21"/>
      <c r="AZ27" s="24" t="str">
        <f t="shared" si="14"/>
        <v/>
      </c>
      <c r="BA27" s="16" t="str">
        <f t="shared" si="21"/>
        <v/>
      </c>
      <c r="BB27" s="25">
        <f t="shared" si="15"/>
        <v>1</v>
      </c>
      <c r="BC27" s="16">
        <v>14</v>
      </c>
      <c r="BD27" s="25">
        <f t="shared" si="16"/>
        <v>3</v>
      </c>
      <c r="BE27" s="26">
        <f t="shared" si="17"/>
        <v>1</v>
      </c>
      <c r="BF27" s="41" t="s">
        <v>444</v>
      </c>
      <c r="BG27" s="41" t="s">
        <v>501</v>
      </c>
    </row>
    <row r="28" spans="1:59" ht="15.75" customHeight="1" x14ac:dyDescent="0.2">
      <c r="A28" s="28" t="s">
        <v>881</v>
      </c>
      <c r="B28" s="469" t="s">
        <v>15</v>
      </c>
      <c r="C28" s="116" t="s">
        <v>882</v>
      </c>
      <c r="D28" s="19"/>
      <c r="E28" s="16" t="str">
        <f t="shared" si="18"/>
        <v/>
      </c>
      <c r="F28" s="19"/>
      <c r="G28" s="16" t="str">
        <f t="shared" si="19"/>
        <v/>
      </c>
      <c r="H28" s="19"/>
      <c r="I28" s="23"/>
      <c r="J28" s="19"/>
      <c r="K28" s="16" t="str">
        <f t="shared" si="24"/>
        <v/>
      </c>
      <c r="L28" s="19"/>
      <c r="M28" s="16" t="str">
        <f t="shared" si="20"/>
        <v/>
      </c>
      <c r="N28" s="19"/>
      <c r="O28" s="23"/>
      <c r="P28" s="19"/>
      <c r="Q28" s="16" t="str">
        <f t="shared" si="2"/>
        <v/>
      </c>
      <c r="R28" s="19"/>
      <c r="S28" s="16" t="str">
        <f t="shared" si="3"/>
        <v/>
      </c>
      <c r="T28" s="19"/>
      <c r="U28" s="23"/>
      <c r="V28" s="19"/>
      <c r="W28" s="16" t="str">
        <f t="shared" si="4"/>
        <v/>
      </c>
      <c r="X28" s="19"/>
      <c r="Y28" s="16" t="str">
        <f t="shared" si="5"/>
        <v/>
      </c>
      <c r="Z28" s="19"/>
      <c r="AA28" s="23"/>
      <c r="AB28" s="19"/>
      <c r="AC28" s="16" t="str">
        <f t="shared" si="6"/>
        <v/>
      </c>
      <c r="AD28" s="19"/>
      <c r="AE28" s="16" t="str">
        <f t="shared" si="7"/>
        <v/>
      </c>
      <c r="AF28" s="19"/>
      <c r="AG28" s="23"/>
      <c r="AH28" s="19"/>
      <c r="AI28" s="16" t="str">
        <f t="shared" si="8"/>
        <v/>
      </c>
      <c r="AJ28" s="19">
        <v>1</v>
      </c>
      <c r="AK28" s="16">
        <v>14</v>
      </c>
      <c r="AL28" s="19">
        <v>2</v>
      </c>
      <c r="AM28" s="23" t="s">
        <v>353</v>
      </c>
      <c r="AN28" s="19"/>
      <c r="AO28" s="16" t="str">
        <f t="shared" si="10"/>
        <v/>
      </c>
      <c r="AP28" s="19"/>
      <c r="AQ28" s="16" t="str">
        <f t="shared" si="11"/>
        <v/>
      </c>
      <c r="AR28" s="19"/>
      <c r="AS28" s="23"/>
      <c r="AT28" s="19"/>
      <c r="AU28" s="16" t="str">
        <f t="shared" si="12"/>
        <v/>
      </c>
      <c r="AV28" s="19"/>
      <c r="AW28" s="16" t="str">
        <f t="shared" si="13"/>
        <v/>
      </c>
      <c r="AX28" s="19"/>
      <c r="AY28" s="21"/>
      <c r="AZ28" s="24" t="str">
        <f t="shared" si="14"/>
        <v/>
      </c>
      <c r="BA28" s="16" t="str">
        <f t="shared" si="21"/>
        <v/>
      </c>
      <c r="BB28" s="25">
        <f t="shared" si="15"/>
        <v>1</v>
      </c>
      <c r="BC28" s="16">
        <v>14</v>
      </c>
      <c r="BD28" s="25">
        <f t="shared" si="16"/>
        <v>2</v>
      </c>
      <c r="BE28" s="26">
        <f t="shared" si="17"/>
        <v>1</v>
      </c>
      <c r="BF28" s="41" t="s">
        <v>444</v>
      </c>
      <c r="BG28" s="41" t="s">
        <v>501</v>
      </c>
    </row>
    <row r="29" spans="1:59" ht="15.75" customHeight="1" x14ac:dyDescent="0.2">
      <c r="A29" s="28" t="s">
        <v>867</v>
      </c>
      <c r="B29" s="29" t="s">
        <v>15</v>
      </c>
      <c r="C29" s="116" t="s">
        <v>868</v>
      </c>
      <c r="D29" s="19"/>
      <c r="E29" s="16" t="str">
        <f t="shared" si="18"/>
        <v/>
      </c>
      <c r="F29" s="19"/>
      <c r="G29" s="16" t="str">
        <f t="shared" si="19"/>
        <v/>
      </c>
      <c r="H29" s="19"/>
      <c r="I29" s="23"/>
      <c r="J29" s="19"/>
      <c r="K29" s="16" t="str">
        <f t="shared" si="24"/>
        <v/>
      </c>
      <c r="L29" s="19"/>
      <c r="M29" s="16" t="str">
        <f t="shared" si="20"/>
        <v/>
      </c>
      <c r="N29" s="19"/>
      <c r="O29" s="23"/>
      <c r="P29" s="19"/>
      <c r="Q29" s="16" t="str">
        <f t="shared" si="2"/>
        <v/>
      </c>
      <c r="R29" s="19"/>
      <c r="S29" s="16" t="str">
        <f t="shared" si="3"/>
        <v/>
      </c>
      <c r="T29" s="19"/>
      <c r="U29" s="23"/>
      <c r="V29" s="19"/>
      <c r="W29" s="16" t="str">
        <f t="shared" si="4"/>
        <v/>
      </c>
      <c r="X29" s="19"/>
      <c r="Y29" s="16" t="str">
        <f t="shared" si="5"/>
        <v/>
      </c>
      <c r="Z29" s="19"/>
      <c r="AA29" s="23"/>
      <c r="AB29" s="19"/>
      <c r="AC29" s="16" t="str">
        <f t="shared" si="6"/>
        <v/>
      </c>
      <c r="AD29" s="19"/>
      <c r="AE29" s="16" t="str">
        <f t="shared" si="7"/>
        <v/>
      </c>
      <c r="AF29" s="19"/>
      <c r="AG29" s="23"/>
      <c r="AH29" s="19"/>
      <c r="AI29" s="16" t="str">
        <f t="shared" si="8"/>
        <v/>
      </c>
      <c r="AJ29" s="19"/>
      <c r="AK29" s="16" t="str">
        <f t="shared" si="9"/>
        <v/>
      </c>
      <c r="AL29" s="19"/>
      <c r="AM29" s="23"/>
      <c r="AN29" s="19"/>
      <c r="AO29" s="16" t="str">
        <f t="shared" si="10"/>
        <v/>
      </c>
      <c r="AP29" s="19"/>
      <c r="AQ29" s="16" t="str">
        <f t="shared" si="11"/>
        <v/>
      </c>
      <c r="AR29" s="19"/>
      <c r="AS29" s="23"/>
      <c r="AT29" s="19"/>
      <c r="AU29" s="16" t="str">
        <f t="shared" si="12"/>
        <v/>
      </c>
      <c r="AV29" s="19">
        <v>1</v>
      </c>
      <c r="AW29" s="16">
        <v>10</v>
      </c>
      <c r="AX29" s="19">
        <v>2</v>
      </c>
      <c r="AY29" s="21" t="s">
        <v>353</v>
      </c>
      <c r="AZ29" s="24" t="str">
        <f t="shared" si="14"/>
        <v/>
      </c>
      <c r="BA29" s="16" t="str">
        <f t="shared" si="21"/>
        <v/>
      </c>
      <c r="BB29" s="25">
        <f t="shared" si="15"/>
        <v>1</v>
      </c>
      <c r="BC29" s="16">
        <v>10</v>
      </c>
      <c r="BD29" s="25">
        <f t="shared" si="16"/>
        <v>2</v>
      </c>
      <c r="BE29" s="26">
        <f t="shared" si="17"/>
        <v>1</v>
      </c>
      <c r="BF29" s="41" t="s">
        <v>444</v>
      </c>
      <c r="BG29" s="41" t="s">
        <v>501</v>
      </c>
    </row>
    <row r="30" spans="1:59" ht="15.75" customHeight="1" x14ac:dyDescent="0.2">
      <c r="A30" s="102" t="s">
        <v>194</v>
      </c>
      <c r="B30" s="29" t="s">
        <v>34</v>
      </c>
      <c r="C30" s="216" t="s">
        <v>195</v>
      </c>
      <c r="D30" s="211"/>
      <c r="E30" s="212" t="str">
        <f t="shared" si="18"/>
        <v/>
      </c>
      <c r="F30" s="213"/>
      <c r="G30" s="212" t="str">
        <f t="shared" si="19"/>
        <v/>
      </c>
      <c r="H30" s="214"/>
      <c r="I30" s="215"/>
      <c r="J30" s="211">
        <v>1</v>
      </c>
      <c r="K30" s="212">
        <v>14</v>
      </c>
      <c r="L30" s="213">
        <v>1</v>
      </c>
      <c r="M30" s="212">
        <v>14</v>
      </c>
      <c r="N30" s="214">
        <v>1</v>
      </c>
      <c r="O30" s="215" t="s">
        <v>352</v>
      </c>
      <c r="P30" s="211"/>
      <c r="Q30" s="212" t="str">
        <f t="shared" si="2"/>
        <v/>
      </c>
      <c r="R30" s="213"/>
      <c r="S30" s="212" t="str">
        <f t="shared" si="3"/>
        <v/>
      </c>
      <c r="T30" s="214"/>
      <c r="U30" s="215"/>
      <c r="V30" s="211"/>
      <c r="W30" s="212" t="str">
        <f t="shared" si="4"/>
        <v/>
      </c>
      <c r="X30" s="213"/>
      <c r="Y30" s="212" t="str">
        <f t="shared" si="5"/>
        <v/>
      </c>
      <c r="Z30" s="214"/>
      <c r="AA30" s="215"/>
      <c r="AB30" s="211"/>
      <c r="AC30" s="212" t="str">
        <f t="shared" si="6"/>
        <v/>
      </c>
      <c r="AD30" s="213"/>
      <c r="AE30" s="212" t="str">
        <f t="shared" si="7"/>
        <v/>
      </c>
      <c r="AF30" s="214"/>
      <c r="AG30" s="215"/>
      <c r="AH30" s="211"/>
      <c r="AI30" s="212" t="str">
        <f t="shared" si="8"/>
        <v/>
      </c>
      <c r="AJ30" s="213"/>
      <c r="AK30" s="212" t="str">
        <f t="shared" si="9"/>
        <v/>
      </c>
      <c r="AL30" s="214"/>
      <c r="AM30" s="215"/>
      <c r="AN30" s="211"/>
      <c r="AO30" s="212" t="str">
        <f t="shared" si="10"/>
        <v/>
      </c>
      <c r="AP30" s="213"/>
      <c r="AQ30" s="212" t="str">
        <f t="shared" si="11"/>
        <v/>
      </c>
      <c r="AR30" s="214"/>
      <c r="AS30" s="215"/>
      <c r="AT30" s="211"/>
      <c r="AU30" s="212" t="str">
        <f t="shared" si="12"/>
        <v/>
      </c>
      <c r="AV30" s="213"/>
      <c r="AW30" s="212" t="str">
        <f t="shared" si="13"/>
        <v/>
      </c>
      <c r="AX30" s="214"/>
      <c r="AY30" s="215"/>
      <c r="AZ30" s="24">
        <f t="shared" si="14"/>
        <v>1</v>
      </c>
      <c r="BA30" s="16">
        <f t="shared" si="21"/>
        <v>14</v>
      </c>
      <c r="BB30" s="25">
        <f t="shared" si="15"/>
        <v>1</v>
      </c>
      <c r="BC30" s="16">
        <v>14</v>
      </c>
      <c r="BD30" s="25">
        <f t="shared" si="16"/>
        <v>1</v>
      </c>
      <c r="BE30" s="26">
        <f t="shared" si="17"/>
        <v>2</v>
      </c>
      <c r="BF30" s="41" t="s">
        <v>491</v>
      </c>
      <c r="BG30" s="41" t="s">
        <v>502</v>
      </c>
    </row>
    <row r="31" spans="1:59" ht="15.75" customHeight="1" x14ac:dyDescent="0.2">
      <c r="A31" s="102" t="s">
        <v>887</v>
      </c>
      <c r="B31" s="29"/>
      <c r="C31" s="473" t="s">
        <v>700</v>
      </c>
      <c r="D31" s="211"/>
      <c r="E31" s="212"/>
      <c r="F31" s="213"/>
      <c r="G31" s="212"/>
      <c r="H31" s="214"/>
      <c r="I31" s="215"/>
      <c r="J31" s="211"/>
      <c r="K31" s="212"/>
      <c r="L31" s="213">
        <v>1</v>
      </c>
      <c r="M31" s="212">
        <v>14</v>
      </c>
      <c r="N31" s="214">
        <v>2</v>
      </c>
      <c r="O31" s="215" t="s">
        <v>353</v>
      </c>
      <c r="P31" s="211"/>
      <c r="Q31" s="212"/>
      <c r="R31" s="213"/>
      <c r="S31" s="212"/>
      <c r="T31" s="214"/>
      <c r="U31" s="215"/>
      <c r="V31" s="211"/>
      <c r="W31" s="484"/>
      <c r="X31" s="213"/>
      <c r="Y31" s="484"/>
      <c r="Z31" s="214"/>
      <c r="AA31" s="215"/>
      <c r="AB31" s="211"/>
      <c r="AC31" s="212"/>
      <c r="AD31" s="213"/>
      <c r="AE31" s="212"/>
      <c r="AF31" s="214"/>
      <c r="AG31" s="215"/>
      <c r="AH31" s="211"/>
      <c r="AI31" s="212"/>
      <c r="AJ31" s="213"/>
      <c r="AK31" s="212"/>
      <c r="AL31" s="214"/>
      <c r="AM31" s="215"/>
      <c r="AN31" s="211"/>
      <c r="AO31" s="212"/>
      <c r="AP31" s="213"/>
      <c r="AQ31" s="212"/>
      <c r="AR31" s="214"/>
      <c r="AS31" s="215"/>
      <c r="AT31" s="211"/>
      <c r="AU31" s="484"/>
      <c r="AV31" s="213"/>
      <c r="AW31" s="484"/>
      <c r="AX31" s="214"/>
      <c r="AY31" s="215"/>
      <c r="AZ31" s="24"/>
      <c r="BA31" s="16"/>
      <c r="BB31" s="25">
        <v>1</v>
      </c>
      <c r="BC31" s="16">
        <v>14</v>
      </c>
      <c r="BD31" s="25">
        <v>2</v>
      </c>
      <c r="BE31" s="26">
        <v>1</v>
      </c>
      <c r="BF31" s="41" t="s">
        <v>444</v>
      </c>
      <c r="BG31" s="41" t="s">
        <v>457</v>
      </c>
    </row>
    <row r="32" spans="1:59" ht="15.75" customHeight="1" x14ac:dyDescent="0.25">
      <c r="A32" s="676" t="s">
        <v>196</v>
      </c>
      <c r="B32" s="859" t="s">
        <v>34</v>
      </c>
      <c r="C32" s="627" t="s">
        <v>197</v>
      </c>
      <c r="D32" s="211"/>
      <c r="E32" s="212" t="str">
        <f t="shared" si="18"/>
        <v/>
      </c>
      <c r="F32" s="213"/>
      <c r="G32" s="212"/>
      <c r="H32" s="214"/>
      <c r="I32" s="215"/>
      <c r="J32" s="211"/>
      <c r="K32" s="212"/>
      <c r="L32" s="213"/>
      <c r="M32" s="212"/>
      <c r="N32" s="214"/>
      <c r="O32" s="215"/>
      <c r="P32" s="211"/>
      <c r="Q32" s="212"/>
      <c r="R32" s="213"/>
      <c r="S32" s="212"/>
      <c r="T32" s="214"/>
      <c r="U32" s="215"/>
      <c r="V32" s="211"/>
      <c r="W32" s="16" t="str">
        <f t="shared" si="4"/>
        <v/>
      </c>
      <c r="X32" s="213"/>
      <c r="Y32" s="16" t="str">
        <f t="shared" si="5"/>
        <v/>
      </c>
      <c r="Z32" s="214"/>
      <c r="AA32" s="215"/>
      <c r="AB32" s="211"/>
      <c r="AC32" s="212" t="str">
        <f t="shared" si="6"/>
        <v/>
      </c>
      <c r="AD32" s="213"/>
      <c r="AE32" s="212"/>
      <c r="AF32" s="214"/>
      <c r="AG32" s="215"/>
      <c r="AH32" s="222">
        <v>2</v>
      </c>
      <c r="AI32" s="223">
        <v>28</v>
      </c>
      <c r="AJ32" s="386"/>
      <c r="AK32" s="223" t="str">
        <f t="shared" ref="AK32" si="30">IF(AJ32*15=0,"",AJ32*15)</f>
        <v/>
      </c>
      <c r="AL32" s="387">
        <v>1</v>
      </c>
      <c r="AM32" s="388" t="s">
        <v>87</v>
      </c>
      <c r="AN32" s="211"/>
      <c r="AO32" s="212"/>
      <c r="AP32" s="213"/>
      <c r="AQ32" s="212"/>
      <c r="AR32" s="214"/>
      <c r="AS32" s="215"/>
      <c r="AT32" s="211"/>
      <c r="AU32" s="16" t="str">
        <f t="shared" si="12"/>
        <v/>
      </c>
      <c r="AV32" s="213"/>
      <c r="AW32" s="16" t="str">
        <f t="shared" si="13"/>
        <v/>
      </c>
      <c r="AX32" s="214"/>
      <c r="AY32" s="215"/>
      <c r="AZ32" s="24">
        <f t="shared" si="14"/>
        <v>2</v>
      </c>
      <c r="BA32" s="16">
        <f t="shared" si="21"/>
        <v>28</v>
      </c>
      <c r="BB32" s="25" t="str">
        <f t="shared" si="15"/>
        <v/>
      </c>
      <c r="BC32" s="16"/>
      <c r="BD32" s="25">
        <f t="shared" si="16"/>
        <v>1</v>
      </c>
      <c r="BE32" s="26">
        <f t="shared" si="17"/>
        <v>2</v>
      </c>
      <c r="BF32" s="41" t="s">
        <v>488</v>
      </c>
      <c r="BG32" s="41" t="s">
        <v>570</v>
      </c>
    </row>
    <row r="33" spans="1:59" s="1" customFormat="1" ht="15.75" customHeight="1" x14ac:dyDescent="0.2">
      <c r="A33" s="28" t="s">
        <v>283</v>
      </c>
      <c r="B33" s="469" t="s">
        <v>34</v>
      </c>
      <c r="C33" s="827" t="s">
        <v>284</v>
      </c>
      <c r="D33" s="227"/>
      <c r="E33" s="228" t="str">
        <f t="shared" si="18"/>
        <v/>
      </c>
      <c r="F33" s="229"/>
      <c r="G33" s="228" t="str">
        <f t="shared" ref="G33:G52" si="31">IF(F33*15=0,"",F33*15)</f>
        <v/>
      </c>
      <c r="H33" s="230"/>
      <c r="I33" s="231"/>
      <c r="J33" s="227">
        <v>1</v>
      </c>
      <c r="K33" s="228">
        <v>14</v>
      </c>
      <c r="L33" s="229">
        <v>1</v>
      </c>
      <c r="M33" s="228">
        <v>14</v>
      </c>
      <c r="N33" s="230">
        <v>3</v>
      </c>
      <c r="O33" s="231" t="s">
        <v>97</v>
      </c>
      <c r="P33" s="227"/>
      <c r="Q33" s="228" t="str">
        <f t="shared" ref="Q33:Q52" si="32">IF(P33*15=0,"",P33*15)</f>
        <v/>
      </c>
      <c r="R33" s="229"/>
      <c r="S33" s="228" t="str">
        <f t="shared" ref="S33:S52" si="33">IF(R33*15=0,"",R33*15)</f>
        <v/>
      </c>
      <c r="T33" s="230"/>
      <c r="U33" s="231"/>
      <c r="V33" s="227"/>
      <c r="W33" s="228" t="str">
        <f t="shared" si="4"/>
        <v/>
      </c>
      <c r="X33" s="229"/>
      <c r="Y33" s="228" t="str">
        <f t="shared" si="5"/>
        <v/>
      </c>
      <c r="Z33" s="367"/>
      <c r="AA33" s="368"/>
      <c r="AB33" s="227"/>
      <c r="AC33" s="228" t="str">
        <f t="shared" si="6"/>
        <v/>
      </c>
      <c r="AD33" s="229"/>
      <c r="AE33" s="228" t="str">
        <f t="shared" ref="AE33:AE52" si="34">IF(AD33*15=0,"",AD33*15)</f>
        <v/>
      </c>
      <c r="AF33" s="230"/>
      <c r="AG33" s="231"/>
      <c r="AH33" s="227"/>
      <c r="AI33" s="228" t="str">
        <f t="shared" ref="AI33:AI52" si="35">IF(AH33*15=0,"",AH33*15)</f>
        <v/>
      </c>
      <c r="AJ33" s="229"/>
      <c r="AK33" s="228" t="str">
        <f t="shared" ref="AK33:AK52" si="36">IF(AJ33*15=0,"",AJ33*15)</f>
        <v/>
      </c>
      <c r="AL33" s="230"/>
      <c r="AM33" s="231"/>
      <c r="AN33" s="227"/>
      <c r="AO33" s="228" t="str">
        <f t="shared" ref="AO33:AO52" si="37">IF(AN33*15=0,"",AN33*15)</f>
        <v/>
      </c>
      <c r="AP33" s="229"/>
      <c r="AQ33" s="228" t="str">
        <f t="shared" si="11"/>
        <v/>
      </c>
      <c r="AR33" s="230"/>
      <c r="AS33" s="231"/>
      <c r="AT33" s="227"/>
      <c r="AU33" s="228" t="str">
        <f t="shared" si="12"/>
        <v/>
      </c>
      <c r="AV33" s="229"/>
      <c r="AW33" s="228" t="str">
        <f t="shared" si="13"/>
        <v/>
      </c>
      <c r="AX33" s="230"/>
      <c r="AY33" s="231"/>
      <c r="AZ33" s="24">
        <f t="shared" si="14"/>
        <v>1</v>
      </c>
      <c r="BA33" s="16">
        <f t="shared" si="21"/>
        <v>14</v>
      </c>
      <c r="BB33" s="25">
        <f t="shared" si="15"/>
        <v>1</v>
      </c>
      <c r="BC33" s="16">
        <v>14</v>
      </c>
      <c r="BD33" s="25">
        <f t="shared" si="16"/>
        <v>3</v>
      </c>
      <c r="BE33" s="26">
        <f t="shared" si="17"/>
        <v>2</v>
      </c>
      <c r="BF33" s="41" t="s">
        <v>491</v>
      </c>
      <c r="BG33" s="41" t="s">
        <v>512</v>
      </c>
    </row>
    <row r="34" spans="1:59" s="27" customFormat="1" ht="15.75" customHeight="1" x14ac:dyDescent="0.2">
      <c r="A34" s="28" t="s">
        <v>285</v>
      </c>
      <c r="B34" s="469" t="s">
        <v>34</v>
      </c>
      <c r="C34" s="474" t="s">
        <v>286</v>
      </c>
      <c r="D34" s="227"/>
      <c r="E34" s="228" t="str">
        <f t="shared" si="18"/>
        <v/>
      </c>
      <c r="F34" s="229"/>
      <c r="G34" s="228" t="str">
        <f t="shared" si="31"/>
        <v/>
      </c>
      <c r="H34" s="230"/>
      <c r="I34" s="231"/>
      <c r="J34" s="227"/>
      <c r="K34" s="228" t="str">
        <f t="shared" ref="K34:K52" si="38">IF(J34*15=0,"",J34*15)</f>
        <v/>
      </c>
      <c r="L34" s="229"/>
      <c r="M34" s="228" t="str">
        <f t="shared" ref="M34:M52" si="39">IF(L34*15=0,"",L34*15)</f>
        <v/>
      </c>
      <c r="N34" s="230"/>
      <c r="O34" s="231"/>
      <c r="P34" s="227">
        <v>2</v>
      </c>
      <c r="Q34" s="228">
        <v>28</v>
      </c>
      <c r="R34" s="229">
        <v>1</v>
      </c>
      <c r="S34" s="228">
        <v>14</v>
      </c>
      <c r="T34" s="230">
        <v>4</v>
      </c>
      <c r="U34" s="231" t="s">
        <v>97</v>
      </c>
      <c r="V34" s="227"/>
      <c r="W34" s="228" t="str">
        <f t="shared" si="4"/>
        <v/>
      </c>
      <c r="X34" s="229"/>
      <c r="Y34" s="228" t="str">
        <f t="shared" si="5"/>
        <v/>
      </c>
      <c r="Z34" s="230"/>
      <c r="AA34" s="231"/>
      <c r="AB34" s="227"/>
      <c r="AC34" s="228" t="str">
        <f t="shared" si="6"/>
        <v/>
      </c>
      <c r="AD34" s="229"/>
      <c r="AE34" s="228" t="str">
        <f t="shared" si="34"/>
        <v/>
      </c>
      <c r="AF34" s="367"/>
      <c r="AG34" s="368"/>
      <c r="AH34" s="227"/>
      <c r="AI34" s="228" t="str">
        <f t="shared" si="35"/>
        <v/>
      </c>
      <c r="AJ34" s="229"/>
      <c r="AK34" s="228" t="str">
        <f t="shared" si="36"/>
        <v/>
      </c>
      <c r="AL34" s="230"/>
      <c r="AM34" s="231"/>
      <c r="AN34" s="227"/>
      <c r="AO34" s="228" t="str">
        <f t="shared" si="37"/>
        <v/>
      </c>
      <c r="AP34" s="229"/>
      <c r="AQ34" s="228" t="str">
        <f t="shared" si="11"/>
        <v/>
      </c>
      <c r="AR34" s="230"/>
      <c r="AS34" s="231"/>
      <c r="AT34" s="227"/>
      <c r="AU34" s="228" t="str">
        <f t="shared" si="12"/>
        <v/>
      </c>
      <c r="AV34" s="229"/>
      <c r="AW34" s="228" t="str">
        <f t="shared" si="13"/>
        <v/>
      </c>
      <c r="AX34" s="230"/>
      <c r="AY34" s="231"/>
      <c r="AZ34" s="24">
        <f t="shared" si="14"/>
        <v>2</v>
      </c>
      <c r="BA34" s="16">
        <f t="shared" si="21"/>
        <v>28</v>
      </c>
      <c r="BB34" s="25">
        <f t="shared" si="15"/>
        <v>1</v>
      </c>
      <c r="BC34" s="16">
        <v>14</v>
      </c>
      <c r="BD34" s="25">
        <f t="shared" si="16"/>
        <v>4</v>
      </c>
      <c r="BE34" s="26">
        <f t="shared" si="17"/>
        <v>3</v>
      </c>
      <c r="BF34" s="41" t="s">
        <v>491</v>
      </c>
      <c r="BG34" s="41" t="s">
        <v>512</v>
      </c>
    </row>
    <row r="35" spans="1:59" s="27" customFormat="1" ht="15.75" customHeight="1" x14ac:dyDescent="0.2">
      <c r="A35" s="28" t="s">
        <v>287</v>
      </c>
      <c r="B35" s="469" t="s">
        <v>34</v>
      </c>
      <c r="C35" s="474" t="s">
        <v>288</v>
      </c>
      <c r="D35" s="227"/>
      <c r="E35" s="228" t="str">
        <f t="shared" si="18"/>
        <v/>
      </c>
      <c r="F35" s="229"/>
      <c r="G35" s="228" t="str">
        <f t="shared" si="31"/>
        <v/>
      </c>
      <c r="H35" s="230"/>
      <c r="I35" s="231"/>
      <c r="J35" s="227"/>
      <c r="K35" s="228" t="str">
        <f t="shared" si="38"/>
        <v/>
      </c>
      <c r="L35" s="229"/>
      <c r="M35" s="228" t="str">
        <f t="shared" si="39"/>
        <v/>
      </c>
      <c r="N35" s="230"/>
      <c r="O35" s="231"/>
      <c r="P35" s="227"/>
      <c r="Q35" s="228" t="str">
        <f t="shared" si="32"/>
        <v/>
      </c>
      <c r="R35" s="229"/>
      <c r="S35" s="228" t="str">
        <f t="shared" si="33"/>
        <v/>
      </c>
      <c r="T35" s="230"/>
      <c r="U35" s="231"/>
      <c r="V35" s="227">
        <v>2</v>
      </c>
      <c r="W35" s="228">
        <v>28</v>
      </c>
      <c r="X35" s="229">
        <v>2</v>
      </c>
      <c r="Y35" s="228">
        <v>28</v>
      </c>
      <c r="Z35" s="230">
        <v>4</v>
      </c>
      <c r="AA35" s="231" t="s">
        <v>97</v>
      </c>
      <c r="AB35" s="227"/>
      <c r="AC35" s="228" t="str">
        <f t="shared" si="6"/>
        <v/>
      </c>
      <c r="AD35" s="229"/>
      <c r="AE35" s="228" t="str">
        <f t="shared" si="34"/>
        <v/>
      </c>
      <c r="AF35" s="230"/>
      <c r="AG35" s="231"/>
      <c r="AH35" s="227"/>
      <c r="AI35" s="228" t="str">
        <f t="shared" si="35"/>
        <v/>
      </c>
      <c r="AJ35" s="229"/>
      <c r="AK35" s="228" t="str">
        <f t="shared" si="36"/>
        <v/>
      </c>
      <c r="AL35" s="367"/>
      <c r="AM35" s="368"/>
      <c r="AN35" s="227"/>
      <c r="AO35" s="228" t="str">
        <f t="shared" si="37"/>
        <v/>
      </c>
      <c r="AP35" s="229"/>
      <c r="AQ35" s="228" t="str">
        <f t="shared" si="11"/>
        <v/>
      </c>
      <c r="AR35" s="230"/>
      <c r="AS35" s="231"/>
      <c r="AT35" s="227"/>
      <c r="AU35" s="228" t="str">
        <f t="shared" si="12"/>
        <v/>
      </c>
      <c r="AV35" s="229"/>
      <c r="AW35" s="228" t="str">
        <f t="shared" si="13"/>
        <v/>
      </c>
      <c r="AX35" s="230"/>
      <c r="AY35" s="231"/>
      <c r="AZ35" s="24">
        <f t="shared" si="14"/>
        <v>2</v>
      </c>
      <c r="BA35" s="16">
        <f t="shared" si="21"/>
        <v>28</v>
      </c>
      <c r="BB35" s="25">
        <f t="shared" si="15"/>
        <v>2</v>
      </c>
      <c r="BC35" s="16">
        <v>28</v>
      </c>
      <c r="BD35" s="25">
        <f t="shared" si="16"/>
        <v>4</v>
      </c>
      <c r="BE35" s="26">
        <f t="shared" si="17"/>
        <v>4</v>
      </c>
      <c r="BF35" s="41" t="s">
        <v>491</v>
      </c>
      <c r="BG35" s="41" t="s">
        <v>512</v>
      </c>
    </row>
    <row r="36" spans="1:59" s="27" customFormat="1" ht="15.75" customHeight="1" x14ac:dyDescent="0.2">
      <c r="A36" s="28" t="s">
        <v>592</v>
      </c>
      <c r="B36" s="469" t="s">
        <v>34</v>
      </c>
      <c r="C36" s="474" t="s">
        <v>414</v>
      </c>
      <c r="D36" s="227"/>
      <c r="E36" s="228"/>
      <c r="F36" s="229"/>
      <c r="G36" s="228"/>
      <c r="H36" s="230"/>
      <c r="I36" s="231"/>
      <c r="J36" s="227"/>
      <c r="K36" s="228"/>
      <c r="L36" s="229"/>
      <c r="M36" s="228"/>
      <c r="N36" s="230"/>
      <c r="O36" s="231"/>
      <c r="P36" s="227"/>
      <c r="Q36" s="228"/>
      <c r="R36" s="229"/>
      <c r="S36" s="228"/>
      <c r="T36" s="230"/>
      <c r="U36" s="231"/>
      <c r="V36" s="227"/>
      <c r="W36" s="228"/>
      <c r="X36" s="229">
        <v>4</v>
      </c>
      <c r="Y36" s="228">
        <v>56</v>
      </c>
      <c r="Z36" s="230">
        <v>3</v>
      </c>
      <c r="AA36" s="231" t="s">
        <v>353</v>
      </c>
      <c r="AB36" s="227"/>
      <c r="AC36" s="228"/>
      <c r="AD36" s="229"/>
      <c r="AE36" s="228"/>
      <c r="AF36" s="230"/>
      <c r="AG36" s="231"/>
      <c r="AH36" s="227"/>
      <c r="AI36" s="228"/>
      <c r="AJ36" s="229"/>
      <c r="AK36" s="228"/>
      <c r="AL36" s="367"/>
      <c r="AM36" s="368"/>
      <c r="AN36" s="227"/>
      <c r="AO36" s="228"/>
      <c r="AP36" s="229"/>
      <c r="AQ36" s="228"/>
      <c r="AR36" s="230"/>
      <c r="AS36" s="231"/>
      <c r="AT36" s="227"/>
      <c r="AU36" s="228"/>
      <c r="AV36" s="229"/>
      <c r="AW36" s="228"/>
      <c r="AX36" s="230"/>
      <c r="AY36" s="231"/>
      <c r="AZ36" s="24" t="str">
        <f t="shared" si="14"/>
        <v/>
      </c>
      <c r="BA36" s="16" t="str">
        <f t="shared" si="21"/>
        <v/>
      </c>
      <c r="BB36" s="25">
        <f t="shared" si="15"/>
        <v>4</v>
      </c>
      <c r="BC36" s="16">
        <v>56</v>
      </c>
      <c r="BD36" s="25">
        <f t="shared" si="16"/>
        <v>3</v>
      </c>
      <c r="BE36" s="26">
        <f t="shared" si="17"/>
        <v>4</v>
      </c>
      <c r="BF36" s="41" t="s">
        <v>491</v>
      </c>
      <c r="BG36" s="41" t="s">
        <v>499</v>
      </c>
    </row>
    <row r="37" spans="1:59" s="27" customFormat="1" ht="15.75" customHeight="1" x14ac:dyDescent="0.2">
      <c r="A37" s="28" t="s">
        <v>289</v>
      </c>
      <c r="B37" s="469" t="s">
        <v>34</v>
      </c>
      <c r="C37" s="474" t="s">
        <v>290</v>
      </c>
      <c r="D37" s="227"/>
      <c r="E37" s="228" t="str">
        <f t="shared" si="18"/>
        <v/>
      </c>
      <c r="F37" s="229"/>
      <c r="G37" s="228" t="str">
        <f t="shared" si="31"/>
        <v/>
      </c>
      <c r="H37" s="230"/>
      <c r="I37" s="231"/>
      <c r="J37" s="227"/>
      <c r="K37" s="228" t="str">
        <f t="shared" si="38"/>
        <v/>
      </c>
      <c r="L37" s="229"/>
      <c r="M37" s="228" t="str">
        <f t="shared" si="39"/>
        <v/>
      </c>
      <c r="N37" s="230"/>
      <c r="O37" s="231"/>
      <c r="P37" s="227"/>
      <c r="Q37" s="228" t="str">
        <f t="shared" si="32"/>
        <v/>
      </c>
      <c r="R37" s="229"/>
      <c r="S37" s="228" t="str">
        <f t="shared" si="33"/>
        <v/>
      </c>
      <c r="T37" s="230"/>
      <c r="U37" s="231"/>
      <c r="V37" s="227"/>
      <c r="W37" s="228" t="str">
        <f t="shared" si="4"/>
        <v/>
      </c>
      <c r="X37" s="229"/>
      <c r="Y37" s="228" t="str">
        <f t="shared" si="5"/>
        <v/>
      </c>
      <c r="Z37" s="230"/>
      <c r="AA37" s="231"/>
      <c r="AB37" s="227">
        <v>1</v>
      </c>
      <c r="AC37" s="228">
        <v>14</v>
      </c>
      <c r="AD37" s="229">
        <v>1</v>
      </c>
      <c r="AE37" s="228">
        <v>14</v>
      </c>
      <c r="AF37" s="367">
        <v>2</v>
      </c>
      <c r="AG37" s="368" t="s">
        <v>97</v>
      </c>
      <c r="AH37" s="227"/>
      <c r="AI37" s="228" t="str">
        <f t="shared" si="35"/>
        <v/>
      </c>
      <c r="AJ37" s="229"/>
      <c r="AK37" s="228" t="str">
        <f t="shared" si="36"/>
        <v/>
      </c>
      <c r="AL37" s="230"/>
      <c r="AM37" s="231"/>
      <c r="AN37" s="227"/>
      <c r="AO37" s="228"/>
      <c r="AP37" s="229"/>
      <c r="AQ37" s="228"/>
      <c r="AR37" s="367"/>
      <c r="AS37" s="368"/>
      <c r="AT37" s="227"/>
      <c r="AU37" s="228" t="str">
        <f t="shared" si="12"/>
        <v/>
      </c>
      <c r="AV37" s="229"/>
      <c r="AW37" s="228" t="str">
        <f t="shared" si="13"/>
        <v/>
      </c>
      <c r="AX37" s="230"/>
      <c r="AY37" s="231"/>
      <c r="AZ37" s="24">
        <f t="shared" si="14"/>
        <v>1</v>
      </c>
      <c r="BA37" s="16">
        <f t="shared" si="21"/>
        <v>14</v>
      </c>
      <c r="BB37" s="25">
        <f t="shared" si="15"/>
        <v>1</v>
      </c>
      <c r="BC37" s="16">
        <v>14</v>
      </c>
      <c r="BD37" s="25">
        <f t="shared" si="16"/>
        <v>2</v>
      </c>
      <c r="BE37" s="26">
        <f t="shared" si="17"/>
        <v>2</v>
      </c>
      <c r="BF37" s="41" t="s">
        <v>491</v>
      </c>
      <c r="BG37" s="41" t="s">
        <v>512</v>
      </c>
    </row>
    <row r="38" spans="1:59" s="27" customFormat="1" x14ac:dyDescent="0.2">
      <c r="A38" s="28" t="s">
        <v>628</v>
      </c>
      <c r="B38" s="469" t="s">
        <v>34</v>
      </c>
      <c r="C38" s="474" t="s">
        <v>416</v>
      </c>
      <c r="D38" s="227"/>
      <c r="E38" s="228"/>
      <c r="F38" s="229"/>
      <c r="G38" s="228"/>
      <c r="H38" s="230"/>
      <c r="I38" s="231"/>
      <c r="J38" s="227"/>
      <c r="K38" s="228"/>
      <c r="L38" s="229"/>
      <c r="M38" s="228"/>
      <c r="N38" s="230"/>
      <c r="O38" s="231"/>
      <c r="P38" s="227"/>
      <c r="Q38" s="228"/>
      <c r="R38" s="229"/>
      <c r="S38" s="228"/>
      <c r="T38" s="230"/>
      <c r="U38" s="231"/>
      <c r="V38" s="227"/>
      <c r="W38" s="228"/>
      <c r="X38" s="229"/>
      <c r="Y38" s="228"/>
      <c r="Z38" s="230"/>
      <c r="AA38" s="231"/>
      <c r="AB38" s="227"/>
      <c r="AC38" s="228"/>
      <c r="AD38" s="229"/>
      <c r="AE38" s="228"/>
      <c r="AF38" s="230"/>
      <c r="AG38" s="231"/>
      <c r="AH38" s="227"/>
      <c r="AI38" s="228"/>
      <c r="AJ38" s="229"/>
      <c r="AK38" s="228"/>
      <c r="AL38" s="230"/>
      <c r="AM38" s="231"/>
      <c r="AN38" s="227"/>
      <c r="AO38" s="228"/>
      <c r="AP38" s="229">
        <v>1</v>
      </c>
      <c r="AQ38" s="228">
        <v>14</v>
      </c>
      <c r="AR38" s="367">
        <v>1</v>
      </c>
      <c r="AS38" s="368" t="s">
        <v>353</v>
      </c>
      <c r="AT38" s="227"/>
      <c r="AU38" s="228"/>
      <c r="AV38" s="229"/>
      <c r="AW38" s="228"/>
      <c r="AX38" s="230"/>
      <c r="AY38" s="231"/>
      <c r="AZ38" s="24" t="str">
        <f t="shared" si="14"/>
        <v/>
      </c>
      <c r="BA38" s="16" t="str">
        <f t="shared" si="21"/>
        <v/>
      </c>
      <c r="BB38" s="25">
        <f t="shared" si="15"/>
        <v>1</v>
      </c>
      <c r="BC38" s="16">
        <v>14</v>
      </c>
      <c r="BD38" s="25">
        <f t="shared" si="16"/>
        <v>1</v>
      </c>
      <c r="BE38" s="26">
        <f t="shared" si="17"/>
        <v>1</v>
      </c>
      <c r="BF38" s="41" t="s">
        <v>491</v>
      </c>
      <c r="BG38" s="41" t="s">
        <v>499</v>
      </c>
    </row>
    <row r="39" spans="1:59" s="27" customFormat="1" ht="15.75" customHeight="1" x14ac:dyDescent="0.25">
      <c r="A39" s="676" t="s">
        <v>593</v>
      </c>
      <c r="B39" s="469" t="s">
        <v>34</v>
      </c>
      <c r="C39" s="477" t="s">
        <v>415</v>
      </c>
      <c r="D39" s="227"/>
      <c r="E39" s="228"/>
      <c r="F39" s="229"/>
      <c r="G39" s="228"/>
      <c r="H39" s="230"/>
      <c r="I39" s="231"/>
      <c r="J39" s="227"/>
      <c r="K39" s="228"/>
      <c r="L39" s="229"/>
      <c r="M39" s="228"/>
      <c r="N39" s="230"/>
      <c r="O39" s="231"/>
      <c r="P39" s="227"/>
      <c r="Q39" s="228"/>
      <c r="R39" s="229"/>
      <c r="S39" s="228"/>
      <c r="T39" s="230"/>
      <c r="U39" s="231"/>
      <c r="V39" s="227"/>
      <c r="W39" s="228"/>
      <c r="X39" s="229"/>
      <c r="Y39" s="228"/>
      <c r="Z39" s="230"/>
      <c r="AA39" s="231"/>
      <c r="AB39" s="227"/>
      <c r="AC39" s="228"/>
      <c r="AD39" s="229"/>
      <c r="AE39" s="228"/>
      <c r="AF39" s="230"/>
      <c r="AG39" s="231"/>
      <c r="AH39" s="227"/>
      <c r="AI39" s="228"/>
      <c r="AJ39" s="229"/>
      <c r="AK39" s="228"/>
      <c r="AL39" s="230"/>
      <c r="AM39" s="231"/>
      <c r="AN39" s="227"/>
      <c r="AO39" s="228"/>
      <c r="AP39" s="229"/>
      <c r="AQ39" s="228"/>
      <c r="AR39" s="367"/>
      <c r="AS39" s="368"/>
      <c r="AT39" s="227"/>
      <c r="AU39" s="228"/>
      <c r="AV39" s="229">
        <v>2</v>
      </c>
      <c r="AW39" s="228">
        <v>20</v>
      </c>
      <c r="AX39" s="478">
        <v>2</v>
      </c>
      <c r="AY39" s="368" t="s">
        <v>353</v>
      </c>
      <c r="AZ39" s="24" t="str">
        <f t="shared" si="14"/>
        <v/>
      </c>
      <c r="BA39" s="16" t="str">
        <f t="shared" si="21"/>
        <v/>
      </c>
      <c r="BB39" s="25">
        <f t="shared" si="15"/>
        <v>2</v>
      </c>
      <c r="BC39" s="16">
        <v>20</v>
      </c>
      <c r="BD39" s="25">
        <f t="shared" si="16"/>
        <v>2</v>
      </c>
      <c r="BE39" s="26">
        <f t="shared" si="17"/>
        <v>2</v>
      </c>
      <c r="BF39" s="41" t="s">
        <v>491</v>
      </c>
      <c r="BG39" s="41" t="s">
        <v>499</v>
      </c>
    </row>
    <row r="40" spans="1:59" s="1" customFormat="1" ht="15.75" customHeight="1" x14ac:dyDescent="0.25">
      <c r="A40" s="676" t="s">
        <v>291</v>
      </c>
      <c r="B40" s="469" t="s">
        <v>34</v>
      </c>
      <c r="C40" s="477" t="s">
        <v>292</v>
      </c>
      <c r="D40" s="227"/>
      <c r="E40" s="228" t="str">
        <f t="shared" si="18"/>
        <v/>
      </c>
      <c r="F40" s="229"/>
      <c r="G40" s="228" t="str">
        <f t="shared" si="31"/>
        <v/>
      </c>
      <c r="H40" s="230"/>
      <c r="I40" s="231"/>
      <c r="J40" s="227"/>
      <c r="K40" s="228" t="str">
        <f t="shared" si="38"/>
        <v/>
      </c>
      <c r="L40" s="229"/>
      <c r="M40" s="228" t="str">
        <f t="shared" si="39"/>
        <v/>
      </c>
      <c r="N40" s="230"/>
      <c r="O40" s="231"/>
      <c r="P40" s="227"/>
      <c r="Q40" s="228" t="str">
        <f t="shared" si="32"/>
        <v/>
      </c>
      <c r="R40" s="229"/>
      <c r="S40" s="228" t="str">
        <f t="shared" si="33"/>
        <v/>
      </c>
      <c r="T40" s="230"/>
      <c r="U40" s="231"/>
      <c r="V40" s="227"/>
      <c r="W40" s="228" t="str">
        <f t="shared" si="4"/>
        <v/>
      </c>
      <c r="X40" s="229"/>
      <c r="Y40" s="228" t="str">
        <f t="shared" si="5"/>
        <v/>
      </c>
      <c r="Z40" s="230"/>
      <c r="AA40" s="231"/>
      <c r="AB40" s="227"/>
      <c r="AC40" s="228" t="str">
        <f t="shared" si="6"/>
        <v/>
      </c>
      <c r="AD40" s="229"/>
      <c r="AE40" s="228" t="str">
        <f t="shared" si="34"/>
        <v/>
      </c>
      <c r="AF40" s="230"/>
      <c r="AG40" s="231"/>
      <c r="AH40" s="227"/>
      <c r="AI40" s="228" t="str">
        <f t="shared" si="35"/>
        <v/>
      </c>
      <c r="AJ40" s="229"/>
      <c r="AK40" s="228" t="str">
        <f t="shared" si="36"/>
        <v/>
      </c>
      <c r="AL40" s="230"/>
      <c r="AM40" s="231"/>
      <c r="AN40" s="227"/>
      <c r="AO40" s="228" t="str">
        <f t="shared" si="37"/>
        <v/>
      </c>
      <c r="AP40" s="229"/>
      <c r="AQ40" s="228" t="str">
        <f t="shared" si="11"/>
        <v/>
      </c>
      <c r="AR40" s="367"/>
      <c r="AS40" s="368"/>
      <c r="AT40" s="227">
        <v>1</v>
      </c>
      <c r="AU40" s="228">
        <v>10</v>
      </c>
      <c r="AV40" s="229">
        <v>2</v>
      </c>
      <c r="AW40" s="228">
        <v>20</v>
      </c>
      <c r="AX40" s="478">
        <v>4</v>
      </c>
      <c r="AY40" s="231" t="s">
        <v>97</v>
      </c>
      <c r="AZ40" s="24">
        <f t="shared" si="14"/>
        <v>1</v>
      </c>
      <c r="BA40" s="16">
        <v>10</v>
      </c>
      <c r="BB40" s="25">
        <f t="shared" si="15"/>
        <v>2</v>
      </c>
      <c r="BC40" s="16">
        <v>20</v>
      </c>
      <c r="BD40" s="25">
        <f t="shared" si="16"/>
        <v>4</v>
      </c>
      <c r="BE40" s="26">
        <f t="shared" si="17"/>
        <v>3</v>
      </c>
      <c r="BF40" s="41" t="s">
        <v>491</v>
      </c>
      <c r="BG40" s="41" t="s">
        <v>512</v>
      </c>
    </row>
    <row r="41" spans="1:59" s="1" customFormat="1" ht="15.75" customHeight="1" x14ac:dyDescent="0.2">
      <c r="A41" s="28" t="s">
        <v>293</v>
      </c>
      <c r="B41" s="469" t="s">
        <v>34</v>
      </c>
      <c r="C41" s="474" t="s">
        <v>294</v>
      </c>
      <c r="D41" s="227"/>
      <c r="E41" s="228" t="str">
        <f t="shared" si="18"/>
        <v/>
      </c>
      <c r="F41" s="229"/>
      <c r="G41" s="228" t="str">
        <f t="shared" si="31"/>
        <v/>
      </c>
      <c r="H41" s="230"/>
      <c r="I41" s="231"/>
      <c r="J41" s="227"/>
      <c r="K41" s="228" t="str">
        <f t="shared" si="38"/>
        <v/>
      </c>
      <c r="L41" s="229"/>
      <c r="M41" s="228" t="str">
        <f t="shared" si="39"/>
        <v/>
      </c>
      <c r="N41" s="230"/>
      <c r="O41" s="231"/>
      <c r="P41" s="227"/>
      <c r="Q41" s="228" t="str">
        <f t="shared" si="32"/>
        <v/>
      </c>
      <c r="R41" s="229"/>
      <c r="S41" s="228" t="str">
        <f t="shared" si="33"/>
        <v/>
      </c>
      <c r="T41" s="230"/>
      <c r="U41" s="231"/>
      <c r="V41" s="227"/>
      <c r="W41" s="228" t="str">
        <f t="shared" si="4"/>
        <v/>
      </c>
      <c r="X41" s="229"/>
      <c r="Y41" s="228" t="str">
        <f t="shared" si="5"/>
        <v/>
      </c>
      <c r="Z41" s="230"/>
      <c r="AA41" s="231"/>
      <c r="AB41" s="227">
        <v>1</v>
      </c>
      <c r="AC41" s="228">
        <v>14</v>
      </c>
      <c r="AD41" s="229">
        <v>1</v>
      </c>
      <c r="AE41" s="228">
        <v>14</v>
      </c>
      <c r="AF41" s="367">
        <v>2</v>
      </c>
      <c r="AG41" s="368" t="s">
        <v>97</v>
      </c>
      <c r="AH41" s="227"/>
      <c r="AI41" s="228" t="str">
        <f t="shared" si="35"/>
        <v/>
      </c>
      <c r="AJ41" s="229"/>
      <c r="AK41" s="228" t="str">
        <f t="shared" si="36"/>
        <v/>
      </c>
      <c r="AL41" s="367"/>
      <c r="AM41" s="231"/>
      <c r="AN41" s="227"/>
      <c r="AO41" s="228"/>
      <c r="AP41" s="229"/>
      <c r="AQ41" s="228"/>
      <c r="AR41" s="367"/>
      <c r="AS41" s="368"/>
      <c r="AT41" s="227"/>
      <c r="AU41" s="228"/>
      <c r="AV41" s="229"/>
      <c r="AW41" s="228"/>
      <c r="AX41" s="367"/>
      <c r="AY41" s="231"/>
      <c r="AZ41" s="24">
        <f t="shared" si="14"/>
        <v>1</v>
      </c>
      <c r="BA41" s="16">
        <f t="shared" si="21"/>
        <v>14</v>
      </c>
      <c r="BB41" s="25">
        <f t="shared" si="15"/>
        <v>1</v>
      </c>
      <c r="BC41" s="16">
        <v>14</v>
      </c>
      <c r="BD41" s="25">
        <f t="shared" si="16"/>
        <v>2</v>
      </c>
      <c r="BE41" s="26">
        <f t="shared" si="17"/>
        <v>2</v>
      </c>
      <c r="BF41" s="41" t="s">
        <v>491</v>
      </c>
      <c r="BG41" s="41" t="s">
        <v>587</v>
      </c>
    </row>
    <row r="42" spans="1:59" s="1" customFormat="1" ht="15.75" customHeight="1" x14ac:dyDescent="0.2">
      <c r="A42" s="28" t="s">
        <v>295</v>
      </c>
      <c r="B42" s="469" t="s">
        <v>34</v>
      </c>
      <c r="C42" s="474" t="s">
        <v>296</v>
      </c>
      <c r="D42" s="227"/>
      <c r="E42" s="228" t="str">
        <f t="shared" si="18"/>
        <v/>
      </c>
      <c r="F42" s="229"/>
      <c r="G42" s="228" t="str">
        <f t="shared" si="31"/>
        <v/>
      </c>
      <c r="H42" s="230"/>
      <c r="I42" s="231"/>
      <c r="J42" s="227"/>
      <c r="K42" s="228" t="str">
        <f t="shared" si="38"/>
        <v/>
      </c>
      <c r="L42" s="229"/>
      <c r="M42" s="228" t="str">
        <f t="shared" si="39"/>
        <v/>
      </c>
      <c r="N42" s="230"/>
      <c r="O42" s="231"/>
      <c r="P42" s="227"/>
      <c r="Q42" s="228" t="str">
        <f t="shared" si="32"/>
        <v/>
      </c>
      <c r="R42" s="229"/>
      <c r="S42" s="228" t="str">
        <f t="shared" si="33"/>
        <v/>
      </c>
      <c r="T42" s="230"/>
      <c r="U42" s="231"/>
      <c r="V42" s="227"/>
      <c r="W42" s="228" t="str">
        <f t="shared" si="4"/>
        <v/>
      </c>
      <c r="X42" s="229"/>
      <c r="Y42" s="228" t="str">
        <f t="shared" si="5"/>
        <v/>
      </c>
      <c r="Z42" s="230"/>
      <c r="AA42" s="231"/>
      <c r="AB42" s="227"/>
      <c r="AC42" s="228" t="str">
        <f t="shared" ref="AC42" si="40">IF(AB42*15=0,"",AB42*15)</f>
        <v/>
      </c>
      <c r="AD42" s="229"/>
      <c r="AE42" s="228" t="str">
        <f t="shared" ref="AE42" si="41">IF(AD42*15=0,"",AD42*15)</f>
        <v/>
      </c>
      <c r="AF42" s="367"/>
      <c r="AG42" s="368"/>
      <c r="AH42" s="227">
        <v>1</v>
      </c>
      <c r="AI42" s="228">
        <v>14</v>
      </c>
      <c r="AJ42" s="229">
        <v>1</v>
      </c>
      <c r="AK42" s="228">
        <v>14</v>
      </c>
      <c r="AL42" s="367">
        <v>2</v>
      </c>
      <c r="AM42" s="231" t="s">
        <v>97</v>
      </c>
      <c r="AN42" s="227"/>
      <c r="AO42" s="228"/>
      <c r="AP42" s="229"/>
      <c r="AQ42" s="228"/>
      <c r="AR42" s="367"/>
      <c r="AS42" s="368"/>
      <c r="AT42" s="227"/>
      <c r="AU42" s="228"/>
      <c r="AV42" s="229"/>
      <c r="AW42" s="228"/>
      <c r="AX42" s="367"/>
      <c r="AY42" s="231"/>
      <c r="AZ42" s="24">
        <f t="shared" si="14"/>
        <v>1</v>
      </c>
      <c r="BA42" s="16">
        <f t="shared" si="21"/>
        <v>14</v>
      </c>
      <c r="BB42" s="25">
        <f t="shared" si="15"/>
        <v>1</v>
      </c>
      <c r="BC42" s="16">
        <v>14</v>
      </c>
      <c r="BD42" s="25">
        <f t="shared" si="16"/>
        <v>2</v>
      </c>
      <c r="BE42" s="26">
        <f t="shared" si="17"/>
        <v>2</v>
      </c>
      <c r="BF42" s="41" t="s">
        <v>491</v>
      </c>
      <c r="BG42" s="41" t="s">
        <v>587</v>
      </c>
    </row>
    <row r="43" spans="1:59" s="1" customFormat="1" ht="15.75" customHeight="1" x14ac:dyDescent="0.2">
      <c r="A43" s="28" t="s">
        <v>297</v>
      </c>
      <c r="B43" s="469" t="s">
        <v>34</v>
      </c>
      <c r="C43" s="474" t="s">
        <v>298</v>
      </c>
      <c r="D43" s="227"/>
      <c r="E43" s="228" t="str">
        <f t="shared" si="18"/>
        <v/>
      </c>
      <c r="F43" s="229"/>
      <c r="G43" s="228" t="str">
        <f t="shared" si="31"/>
        <v/>
      </c>
      <c r="H43" s="230"/>
      <c r="I43" s="231"/>
      <c r="J43" s="227"/>
      <c r="K43" s="228" t="str">
        <f t="shared" si="38"/>
        <v/>
      </c>
      <c r="L43" s="229"/>
      <c r="M43" s="228" t="str">
        <f t="shared" si="39"/>
        <v/>
      </c>
      <c r="N43" s="230"/>
      <c r="O43" s="231"/>
      <c r="P43" s="227"/>
      <c r="Q43" s="228" t="str">
        <f t="shared" si="32"/>
        <v/>
      </c>
      <c r="R43" s="229"/>
      <c r="S43" s="228" t="str">
        <f t="shared" si="33"/>
        <v/>
      </c>
      <c r="T43" s="230"/>
      <c r="U43" s="231"/>
      <c r="V43" s="227"/>
      <c r="W43" s="228"/>
      <c r="X43" s="229"/>
      <c r="Y43" s="228"/>
      <c r="Z43" s="230"/>
      <c r="AA43" s="231"/>
      <c r="AB43" s="227"/>
      <c r="AC43" s="228" t="str">
        <f t="shared" si="6"/>
        <v/>
      </c>
      <c r="AD43" s="229"/>
      <c r="AE43" s="228" t="str">
        <f t="shared" si="34"/>
        <v/>
      </c>
      <c r="AF43" s="230"/>
      <c r="AG43" s="231"/>
      <c r="AH43" s="227">
        <v>1</v>
      </c>
      <c r="AI43" s="228">
        <v>14</v>
      </c>
      <c r="AJ43" s="229">
        <v>1</v>
      </c>
      <c r="AK43" s="228">
        <v>14</v>
      </c>
      <c r="AL43" s="230">
        <v>2</v>
      </c>
      <c r="AM43" s="231" t="s">
        <v>355</v>
      </c>
      <c r="AN43" s="227"/>
      <c r="AO43" s="228"/>
      <c r="AP43" s="229"/>
      <c r="AQ43" s="228"/>
      <c r="AR43" s="367"/>
      <c r="AS43" s="368"/>
      <c r="AT43" s="227"/>
      <c r="AU43" s="228" t="str">
        <f t="shared" si="12"/>
        <v/>
      </c>
      <c r="AV43" s="229"/>
      <c r="AW43" s="228" t="str">
        <f t="shared" si="13"/>
        <v/>
      </c>
      <c r="AX43" s="367"/>
      <c r="AY43" s="231"/>
      <c r="AZ43" s="24">
        <f t="shared" si="14"/>
        <v>1</v>
      </c>
      <c r="BA43" s="16">
        <f t="shared" si="21"/>
        <v>14</v>
      </c>
      <c r="BB43" s="25">
        <f t="shared" si="15"/>
        <v>1</v>
      </c>
      <c r="BC43" s="16">
        <v>14</v>
      </c>
      <c r="BD43" s="25">
        <f t="shared" si="16"/>
        <v>2</v>
      </c>
      <c r="BE43" s="26">
        <f t="shared" si="17"/>
        <v>2</v>
      </c>
      <c r="BF43" s="41" t="s">
        <v>491</v>
      </c>
      <c r="BG43" s="41" t="s">
        <v>502</v>
      </c>
    </row>
    <row r="44" spans="1:59" s="1" customFormat="1" ht="15.75" customHeight="1" x14ac:dyDescent="0.2">
      <c r="A44" s="28" t="s">
        <v>299</v>
      </c>
      <c r="B44" s="469" t="s">
        <v>34</v>
      </c>
      <c r="C44" s="474" t="s">
        <v>269</v>
      </c>
      <c r="D44" s="227"/>
      <c r="E44" s="228" t="str">
        <f t="shared" si="18"/>
        <v/>
      </c>
      <c r="F44" s="229"/>
      <c r="G44" s="228" t="str">
        <f t="shared" si="31"/>
        <v/>
      </c>
      <c r="H44" s="230"/>
      <c r="I44" s="231"/>
      <c r="J44" s="227"/>
      <c r="K44" s="228" t="str">
        <f t="shared" si="38"/>
        <v/>
      </c>
      <c r="L44" s="229"/>
      <c r="M44" s="228" t="str">
        <f t="shared" si="39"/>
        <v/>
      </c>
      <c r="N44" s="230"/>
      <c r="O44" s="231"/>
      <c r="P44" s="227"/>
      <c r="Q44" s="228" t="str">
        <f t="shared" si="32"/>
        <v/>
      </c>
      <c r="R44" s="229"/>
      <c r="S44" s="228" t="str">
        <f t="shared" si="33"/>
        <v/>
      </c>
      <c r="T44" s="230"/>
      <c r="U44" s="231"/>
      <c r="V44" s="227"/>
      <c r="W44" s="228" t="str">
        <f t="shared" si="4"/>
        <v/>
      </c>
      <c r="X44" s="229"/>
      <c r="Y44" s="228" t="str">
        <f t="shared" si="5"/>
        <v/>
      </c>
      <c r="Z44" s="230"/>
      <c r="AA44" s="231"/>
      <c r="AB44" s="227"/>
      <c r="AC44" s="228"/>
      <c r="AD44" s="229"/>
      <c r="AE44" s="228"/>
      <c r="AF44" s="230"/>
      <c r="AG44" s="231"/>
      <c r="AH44" s="227"/>
      <c r="AI44" s="228" t="str">
        <f t="shared" si="35"/>
        <v/>
      </c>
      <c r="AJ44" s="229"/>
      <c r="AK44" s="228" t="str">
        <f t="shared" si="36"/>
        <v/>
      </c>
      <c r="AL44" s="230"/>
      <c r="AM44" s="231"/>
      <c r="AN44" s="227">
        <v>1</v>
      </c>
      <c r="AO44" s="228">
        <v>14</v>
      </c>
      <c r="AP44" s="229">
        <v>1</v>
      </c>
      <c r="AQ44" s="228">
        <v>14</v>
      </c>
      <c r="AR44" s="367">
        <v>2</v>
      </c>
      <c r="AS44" s="368" t="s">
        <v>252</v>
      </c>
      <c r="AT44" s="227"/>
      <c r="AU44" s="228" t="str">
        <f t="shared" si="12"/>
        <v/>
      </c>
      <c r="AV44" s="229"/>
      <c r="AW44" s="228" t="str">
        <f t="shared" si="13"/>
        <v/>
      </c>
      <c r="AX44" s="367"/>
      <c r="AY44" s="231"/>
      <c r="AZ44" s="24">
        <f t="shared" si="14"/>
        <v>1</v>
      </c>
      <c r="BA44" s="16">
        <f t="shared" si="21"/>
        <v>14</v>
      </c>
      <c r="BB44" s="25">
        <f t="shared" si="15"/>
        <v>1</v>
      </c>
      <c r="BC44" s="16">
        <v>14</v>
      </c>
      <c r="BD44" s="25">
        <f t="shared" si="16"/>
        <v>2</v>
      </c>
      <c r="BE44" s="26">
        <f t="shared" si="17"/>
        <v>2</v>
      </c>
      <c r="BF44" s="41" t="s">
        <v>491</v>
      </c>
      <c r="BG44" s="274" t="s">
        <v>502</v>
      </c>
    </row>
    <row r="45" spans="1:59" s="1" customFormat="1" ht="15.75" customHeight="1" x14ac:dyDescent="0.2">
      <c r="A45" s="28" t="s">
        <v>270</v>
      </c>
      <c r="B45" s="469" t="s">
        <v>34</v>
      </c>
      <c r="C45" s="474" t="s">
        <v>271</v>
      </c>
      <c r="D45" s="227"/>
      <c r="E45" s="228" t="str">
        <f t="shared" si="18"/>
        <v/>
      </c>
      <c r="F45" s="229"/>
      <c r="G45" s="228" t="str">
        <f t="shared" si="31"/>
        <v/>
      </c>
      <c r="H45" s="230"/>
      <c r="I45" s="231"/>
      <c r="J45" s="227"/>
      <c r="K45" s="228" t="str">
        <f t="shared" si="38"/>
        <v/>
      </c>
      <c r="L45" s="229"/>
      <c r="M45" s="228" t="str">
        <f t="shared" si="39"/>
        <v/>
      </c>
      <c r="N45" s="230"/>
      <c r="O45" s="231"/>
      <c r="P45" s="227"/>
      <c r="Q45" s="228" t="str">
        <f t="shared" si="32"/>
        <v/>
      </c>
      <c r="R45" s="229"/>
      <c r="S45" s="228" t="str">
        <f t="shared" si="33"/>
        <v/>
      </c>
      <c r="T45" s="230"/>
      <c r="U45" s="231"/>
      <c r="V45" s="227"/>
      <c r="W45" s="228" t="str">
        <f t="shared" si="4"/>
        <v/>
      </c>
      <c r="X45" s="229"/>
      <c r="Y45" s="228" t="str">
        <f t="shared" si="5"/>
        <v/>
      </c>
      <c r="Z45" s="230"/>
      <c r="AA45" s="231"/>
      <c r="AB45" s="227"/>
      <c r="AC45" s="228" t="str">
        <f t="shared" si="6"/>
        <v/>
      </c>
      <c r="AD45" s="229"/>
      <c r="AE45" s="228" t="str">
        <f t="shared" si="34"/>
        <v/>
      </c>
      <c r="AF45" s="230"/>
      <c r="AG45" s="231"/>
      <c r="AH45" s="227"/>
      <c r="AI45" s="228"/>
      <c r="AJ45" s="229"/>
      <c r="AK45" s="228"/>
      <c r="AL45" s="230"/>
      <c r="AM45" s="231"/>
      <c r="AN45" s="227"/>
      <c r="AO45" s="228" t="str">
        <f t="shared" si="37"/>
        <v/>
      </c>
      <c r="AP45" s="229"/>
      <c r="AQ45" s="228" t="str">
        <f t="shared" si="11"/>
        <v/>
      </c>
      <c r="AR45" s="367"/>
      <c r="AS45" s="368"/>
      <c r="AT45" s="227">
        <v>1</v>
      </c>
      <c r="AU45" s="228">
        <v>10</v>
      </c>
      <c r="AV45" s="229">
        <v>1</v>
      </c>
      <c r="AW45" s="228">
        <v>10</v>
      </c>
      <c r="AX45" s="367">
        <v>2</v>
      </c>
      <c r="AY45" s="231" t="s">
        <v>97</v>
      </c>
      <c r="AZ45" s="24">
        <f t="shared" si="14"/>
        <v>1</v>
      </c>
      <c r="BA45" s="16">
        <v>10</v>
      </c>
      <c r="BB45" s="25">
        <f t="shared" si="15"/>
        <v>1</v>
      </c>
      <c r="BC45" s="16">
        <v>10</v>
      </c>
      <c r="BD45" s="25">
        <f t="shared" si="16"/>
        <v>2</v>
      </c>
      <c r="BE45" s="26">
        <f t="shared" si="17"/>
        <v>2</v>
      </c>
      <c r="BF45" s="41" t="s">
        <v>491</v>
      </c>
      <c r="BG45" s="274" t="s">
        <v>502</v>
      </c>
    </row>
    <row r="46" spans="1:59" s="1" customFormat="1" ht="15.75" customHeight="1" x14ac:dyDescent="0.2">
      <c r="A46" s="28" t="s">
        <v>275</v>
      </c>
      <c r="B46" s="469" t="s">
        <v>34</v>
      </c>
      <c r="C46" s="474" t="s">
        <v>276</v>
      </c>
      <c r="D46" s="227"/>
      <c r="E46" s="228" t="str">
        <f t="shared" si="18"/>
        <v/>
      </c>
      <c r="F46" s="229"/>
      <c r="G46" s="228" t="str">
        <f t="shared" si="31"/>
        <v/>
      </c>
      <c r="H46" s="230"/>
      <c r="I46" s="231"/>
      <c r="J46" s="227"/>
      <c r="K46" s="228" t="str">
        <f t="shared" si="38"/>
        <v/>
      </c>
      <c r="L46" s="229"/>
      <c r="M46" s="228" t="str">
        <f t="shared" si="39"/>
        <v/>
      </c>
      <c r="N46" s="230"/>
      <c r="O46" s="231"/>
      <c r="P46" s="227"/>
      <c r="Q46" s="228" t="str">
        <f t="shared" si="32"/>
        <v/>
      </c>
      <c r="R46" s="229"/>
      <c r="S46" s="228" t="str">
        <f t="shared" si="33"/>
        <v/>
      </c>
      <c r="T46" s="230"/>
      <c r="U46" s="231"/>
      <c r="V46" s="227"/>
      <c r="W46" s="228" t="str">
        <f t="shared" si="4"/>
        <v/>
      </c>
      <c r="X46" s="229"/>
      <c r="Y46" s="228" t="str">
        <f t="shared" si="5"/>
        <v/>
      </c>
      <c r="Z46" s="230"/>
      <c r="AA46" s="231"/>
      <c r="AB46" s="227"/>
      <c r="AC46" s="228" t="str">
        <f t="shared" si="6"/>
        <v/>
      </c>
      <c r="AD46" s="229"/>
      <c r="AE46" s="228" t="str">
        <f t="shared" si="34"/>
        <v/>
      </c>
      <c r="AF46" s="230"/>
      <c r="AG46" s="231"/>
      <c r="AH46" s="227"/>
      <c r="AI46" s="228" t="str">
        <f t="shared" si="35"/>
        <v/>
      </c>
      <c r="AJ46" s="229"/>
      <c r="AK46" s="228" t="str">
        <f t="shared" si="36"/>
        <v/>
      </c>
      <c r="AL46" s="230"/>
      <c r="AM46" s="231"/>
      <c r="AN46" s="227"/>
      <c r="AO46" s="228"/>
      <c r="AP46" s="229"/>
      <c r="AQ46" s="228"/>
      <c r="AR46" s="367"/>
      <c r="AS46" s="231"/>
      <c r="AT46" s="227">
        <v>1</v>
      </c>
      <c r="AU46" s="228">
        <v>10</v>
      </c>
      <c r="AV46" s="229"/>
      <c r="AW46" s="228" t="str">
        <f t="shared" ref="AW46" si="42">IF(AV46*15=0,"",AV46*15)</f>
        <v/>
      </c>
      <c r="AX46" s="367">
        <v>1</v>
      </c>
      <c r="AY46" s="231" t="s">
        <v>87</v>
      </c>
      <c r="AZ46" s="24">
        <f t="shared" si="14"/>
        <v>1</v>
      </c>
      <c r="BA46" s="16">
        <v>10</v>
      </c>
      <c r="BB46" s="25" t="str">
        <f t="shared" si="15"/>
        <v/>
      </c>
      <c r="BC46" s="16">
        <v>20</v>
      </c>
      <c r="BD46" s="25">
        <f t="shared" si="16"/>
        <v>1</v>
      </c>
      <c r="BE46" s="26">
        <f t="shared" si="17"/>
        <v>1</v>
      </c>
      <c r="BF46" s="41" t="s">
        <v>670</v>
      </c>
      <c r="BG46" s="274" t="s">
        <v>510</v>
      </c>
    </row>
    <row r="47" spans="1:59" s="1" customFormat="1" ht="15.75" customHeight="1" x14ac:dyDescent="0.2">
      <c r="A47" s="28" t="s">
        <v>594</v>
      </c>
      <c r="B47" s="469" t="s">
        <v>34</v>
      </c>
      <c r="C47" s="474" t="s">
        <v>300</v>
      </c>
      <c r="D47" s="227"/>
      <c r="E47" s="228" t="str">
        <f t="shared" si="18"/>
        <v/>
      </c>
      <c r="F47" s="229"/>
      <c r="G47" s="228" t="str">
        <f t="shared" si="31"/>
        <v/>
      </c>
      <c r="H47" s="230"/>
      <c r="I47" s="231"/>
      <c r="J47" s="227"/>
      <c r="K47" s="228" t="str">
        <f t="shared" si="38"/>
        <v/>
      </c>
      <c r="L47" s="229"/>
      <c r="M47" s="228" t="str">
        <f t="shared" si="39"/>
        <v/>
      </c>
      <c r="N47" s="230"/>
      <c r="O47" s="231"/>
      <c r="P47" s="227"/>
      <c r="Q47" s="228" t="str">
        <f t="shared" si="32"/>
        <v/>
      </c>
      <c r="R47" s="229"/>
      <c r="S47" s="228" t="str">
        <f t="shared" si="33"/>
        <v/>
      </c>
      <c r="T47" s="230"/>
      <c r="U47" s="231"/>
      <c r="V47" s="227"/>
      <c r="W47" s="228" t="str">
        <f t="shared" si="4"/>
        <v/>
      </c>
      <c r="X47" s="229"/>
      <c r="Y47" s="228" t="str">
        <f t="shared" si="5"/>
        <v/>
      </c>
      <c r="Z47" s="230"/>
      <c r="AA47" s="231"/>
      <c r="AB47" s="227"/>
      <c r="AC47" s="228" t="str">
        <f t="shared" si="6"/>
        <v/>
      </c>
      <c r="AD47" s="229"/>
      <c r="AE47" s="228"/>
      <c r="AF47" s="230"/>
      <c r="AG47" s="231"/>
      <c r="AH47" s="227"/>
      <c r="AI47" s="228" t="str">
        <f t="shared" si="35"/>
        <v/>
      </c>
      <c r="AJ47" s="229"/>
      <c r="AK47" s="228" t="str">
        <f t="shared" si="36"/>
        <v/>
      </c>
      <c r="AL47" s="230"/>
      <c r="AM47" s="231"/>
      <c r="AN47" s="227"/>
      <c r="AO47" s="228" t="str">
        <f t="shared" si="37"/>
        <v/>
      </c>
      <c r="AP47" s="229">
        <v>2</v>
      </c>
      <c r="AQ47" s="228">
        <v>28</v>
      </c>
      <c r="AR47" s="367">
        <v>2</v>
      </c>
      <c r="AS47" s="368" t="s">
        <v>354</v>
      </c>
      <c r="AT47" s="227"/>
      <c r="AU47" s="228" t="str">
        <f t="shared" si="12"/>
        <v/>
      </c>
      <c r="AV47" s="229"/>
      <c r="AW47" s="228" t="str">
        <f t="shared" si="13"/>
        <v/>
      </c>
      <c r="AX47" s="367"/>
      <c r="AY47" s="231"/>
      <c r="AZ47" s="24" t="str">
        <f t="shared" si="14"/>
        <v/>
      </c>
      <c r="BA47" s="16" t="str">
        <f t="shared" si="21"/>
        <v/>
      </c>
      <c r="BB47" s="25">
        <v>2</v>
      </c>
      <c r="BC47" s="16">
        <v>28</v>
      </c>
      <c r="BD47" s="25">
        <f t="shared" si="16"/>
        <v>2</v>
      </c>
      <c r="BE47" s="26">
        <f t="shared" si="17"/>
        <v>2</v>
      </c>
      <c r="BF47" s="41" t="s">
        <v>491</v>
      </c>
      <c r="BG47" s="274" t="s">
        <v>499</v>
      </c>
    </row>
    <row r="48" spans="1:59" s="1" customFormat="1" ht="15.75" customHeight="1" x14ac:dyDescent="0.25">
      <c r="A48" s="676" t="s">
        <v>571</v>
      </c>
      <c r="B48" s="469" t="s">
        <v>34</v>
      </c>
      <c r="C48" s="855" t="s">
        <v>455</v>
      </c>
      <c r="D48" s="227"/>
      <c r="E48" s="228"/>
      <c r="F48" s="229"/>
      <c r="G48" s="228"/>
      <c r="H48" s="230"/>
      <c r="I48" s="231"/>
      <c r="J48" s="227"/>
      <c r="K48" s="228"/>
      <c r="L48" s="229"/>
      <c r="M48" s="228"/>
      <c r="N48" s="230"/>
      <c r="O48" s="231"/>
      <c r="P48" s="357">
        <v>1</v>
      </c>
      <c r="Q48" s="358">
        <v>14</v>
      </c>
      <c r="R48" s="359"/>
      <c r="S48" s="358"/>
      <c r="T48" s="360">
        <v>1</v>
      </c>
      <c r="U48" s="361" t="s">
        <v>87</v>
      </c>
      <c r="V48" s="227"/>
      <c r="W48" s="228"/>
      <c r="X48" s="229"/>
      <c r="Y48" s="228"/>
      <c r="Z48" s="230"/>
      <c r="AA48" s="231"/>
      <c r="AB48" s="227"/>
      <c r="AC48" s="228"/>
      <c r="AD48" s="229"/>
      <c r="AE48" s="228"/>
      <c r="AF48" s="230"/>
      <c r="AG48" s="231"/>
      <c r="AH48" s="227"/>
      <c r="AI48" s="228"/>
      <c r="AJ48" s="229"/>
      <c r="AK48" s="228"/>
      <c r="AL48" s="230"/>
      <c r="AM48" s="231"/>
      <c r="AN48" s="227"/>
      <c r="AO48" s="228"/>
      <c r="AP48" s="229"/>
      <c r="AQ48" s="228"/>
      <c r="AR48" s="367"/>
      <c r="AS48" s="368"/>
      <c r="AT48" s="227"/>
      <c r="AU48" s="228"/>
      <c r="AV48" s="229"/>
      <c r="AW48" s="228"/>
      <c r="AX48" s="367"/>
      <c r="AY48" s="231"/>
      <c r="AZ48" s="24">
        <f t="shared" si="14"/>
        <v>1</v>
      </c>
      <c r="BA48" s="16">
        <f t="shared" si="21"/>
        <v>14</v>
      </c>
      <c r="BB48" s="25" t="str">
        <f t="shared" si="15"/>
        <v/>
      </c>
      <c r="BC48" s="16"/>
      <c r="BD48" s="25">
        <f t="shared" si="16"/>
        <v>1</v>
      </c>
      <c r="BE48" s="26">
        <f t="shared" si="17"/>
        <v>1</v>
      </c>
      <c r="BF48" s="41" t="s">
        <v>670</v>
      </c>
      <c r="BG48" s="274" t="s">
        <v>572</v>
      </c>
    </row>
    <row r="49" spans="1:59" s="1" customFormat="1" ht="15.75" customHeight="1" x14ac:dyDescent="0.2">
      <c r="A49" s="28" t="s">
        <v>541</v>
      </c>
      <c r="B49" s="469" t="s">
        <v>15</v>
      </c>
      <c r="C49" s="69" t="s">
        <v>453</v>
      </c>
      <c r="D49" s="227"/>
      <c r="E49" s="228"/>
      <c r="F49" s="229"/>
      <c r="G49" s="228"/>
      <c r="H49" s="230"/>
      <c r="I49" s="231"/>
      <c r="J49" s="227"/>
      <c r="K49" s="228"/>
      <c r="L49" s="229"/>
      <c r="M49" s="228"/>
      <c r="N49" s="230"/>
      <c r="O49" s="231"/>
      <c r="P49" s="227"/>
      <c r="Q49" s="228"/>
      <c r="R49" s="229"/>
      <c r="S49" s="228"/>
      <c r="T49" s="230"/>
      <c r="U49" s="231"/>
      <c r="V49" s="227"/>
      <c r="W49" s="228"/>
      <c r="X49" s="229"/>
      <c r="Y49" s="228"/>
      <c r="Z49" s="230"/>
      <c r="AA49" s="231"/>
      <c r="AB49" s="227"/>
      <c r="AC49" s="228"/>
      <c r="AD49" s="229"/>
      <c r="AE49" s="228"/>
      <c r="AF49" s="230"/>
      <c r="AG49" s="231"/>
      <c r="AH49" s="227">
        <v>1</v>
      </c>
      <c r="AI49" s="228">
        <v>14</v>
      </c>
      <c r="AJ49" s="229">
        <v>1</v>
      </c>
      <c r="AK49" s="228">
        <v>14</v>
      </c>
      <c r="AL49" s="230">
        <v>1</v>
      </c>
      <c r="AM49" s="231" t="s">
        <v>15</v>
      </c>
      <c r="AN49" s="227"/>
      <c r="AO49" s="228"/>
      <c r="AP49" s="229"/>
      <c r="AQ49" s="228"/>
      <c r="AR49" s="230"/>
      <c r="AS49" s="231"/>
      <c r="AT49" s="227"/>
      <c r="AU49" s="228"/>
      <c r="AV49" s="229"/>
      <c r="AW49" s="228"/>
      <c r="AX49" s="367"/>
      <c r="AY49" s="231"/>
      <c r="AZ49" s="24">
        <f t="shared" ref="AZ49" si="43">IF(D49+J49+P49+V49+AB49+AH49+AN49+AT49=0,"",D49+J49+P49+V49+AB49+AH49+AN49+AT49)</f>
        <v>1</v>
      </c>
      <c r="BA49" s="16">
        <f t="shared" ref="BA49" si="44">IF((D49+J49+P49+V49+AB49+AH49+AN49+AT49)*14=0,"",(D49+J49+P49+V49+AB49+AH49+AN49+AT49)*14)</f>
        <v>14</v>
      </c>
      <c r="BB49" s="25">
        <f t="shared" ref="BB49" si="45">IF(F49+L49+R49+X49+AD49+AJ49+AP49+AV49=0,"",F49+L49+R49+X49+AD49+AJ49+AP49+AV49)</f>
        <v>1</v>
      </c>
      <c r="BC49" s="16">
        <v>14</v>
      </c>
      <c r="BD49" s="25">
        <f t="shared" ref="BD49" si="46">IF(N49+H49+T49+Z49+AF49+AL49+AR49+AX49=0,"",N49+H49+T49+Z49+AF49+AL49+AR49+AX49)</f>
        <v>1</v>
      </c>
      <c r="BE49" s="26">
        <f t="shared" ref="BE49" si="47">IF(D49+F49+L49+J49+P49+R49+V49+X49+AB49+AD49+AH49+AJ49+AN49+AP49+AT49+AV49=0,"",D49+F49+L49+J49+P49+R49+V49+X49+AB49+AD49+AH49+AJ49+AN49+AP49+AT49+AV49)</f>
        <v>2</v>
      </c>
      <c r="BF49" s="41" t="s">
        <v>490</v>
      </c>
      <c r="BG49" s="274" t="s">
        <v>507</v>
      </c>
    </row>
    <row r="50" spans="1:59" s="1" customFormat="1" ht="15.75" customHeight="1" x14ac:dyDescent="0.2">
      <c r="A50" s="28" t="s">
        <v>277</v>
      </c>
      <c r="B50" s="469" t="s">
        <v>34</v>
      </c>
      <c r="C50" s="69" t="s">
        <v>278</v>
      </c>
      <c r="D50" s="227"/>
      <c r="E50" s="228" t="str">
        <f t="shared" si="18"/>
        <v/>
      </c>
      <c r="F50" s="229"/>
      <c r="G50" s="228" t="str">
        <f t="shared" si="31"/>
        <v/>
      </c>
      <c r="H50" s="230"/>
      <c r="I50" s="231"/>
      <c r="J50" s="227"/>
      <c r="K50" s="228" t="str">
        <f t="shared" si="38"/>
        <v/>
      </c>
      <c r="L50" s="229"/>
      <c r="M50" s="228" t="str">
        <f t="shared" si="39"/>
        <v/>
      </c>
      <c r="N50" s="230"/>
      <c r="O50" s="231"/>
      <c r="P50" s="227"/>
      <c r="Q50" s="228" t="str">
        <f t="shared" si="32"/>
        <v/>
      </c>
      <c r="R50" s="229"/>
      <c r="S50" s="228" t="str">
        <f t="shared" si="33"/>
        <v/>
      </c>
      <c r="T50" s="230"/>
      <c r="U50" s="231"/>
      <c r="V50" s="227"/>
      <c r="W50" s="228" t="str">
        <f t="shared" si="4"/>
        <v/>
      </c>
      <c r="X50" s="229"/>
      <c r="Y50" s="228" t="str">
        <f t="shared" si="5"/>
        <v/>
      </c>
      <c r="Z50" s="230"/>
      <c r="AA50" s="231"/>
      <c r="AB50" s="227"/>
      <c r="AC50" s="228" t="str">
        <f t="shared" si="6"/>
        <v/>
      </c>
      <c r="AD50" s="229">
        <v>2</v>
      </c>
      <c r="AE50" s="228">
        <v>28</v>
      </c>
      <c r="AF50" s="230">
        <v>3</v>
      </c>
      <c r="AG50" s="231" t="s">
        <v>352</v>
      </c>
      <c r="AH50" s="227"/>
      <c r="AI50" s="228" t="str">
        <f t="shared" si="35"/>
        <v/>
      </c>
      <c r="AJ50" s="229"/>
      <c r="AK50" s="228"/>
      <c r="AL50" s="230"/>
      <c r="AM50" s="231"/>
      <c r="AN50" s="227"/>
      <c r="AO50" s="228" t="str">
        <f t="shared" si="37"/>
        <v/>
      </c>
      <c r="AP50" s="229"/>
      <c r="AQ50" s="228" t="str">
        <f t="shared" si="11"/>
        <v/>
      </c>
      <c r="AR50" s="230"/>
      <c r="AS50" s="231"/>
      <c r="AT50" s="227"/>
      <c r="AU50" s="228" t="str">
        <f t="shared" si="12"/>
        <v/>
      </c>
      <c r="AV50" s="229"/>
      <c r="AW50" s="228"/>
      <c r="AX50" s="367"/>
      <c r="AY50" s="231"/>
      <c r="AZ50" s="24" t="str">
        <f>IF(D50+J50+P50+V50+AB50+AH50+AN50+AT50=0,"",D50+J50+P50+V50+AB50+AH50+AN50+AT50)</f>
        <v/>
      </c>
      <c r="BA50" s="16" t="str">
        <f>IF((D50+J50+P50+V50+AB50+AH50+AN50+AT50)*14=0,"",(D50+J50+P50+V50+AB50+AH50+AN50+AT50)*14)</f>
        <v/>
      </c>
      <c r="BB50" s="25">
        <f>IF(F50+L50+R50+X50+AD50+AJ50+AP50+AV50=0,"",F50+L50+R50+X50+AD50+AJ50+AP50+AV50)</f>
        <v>2</v>
      </c>
      <c r="BC50" s="16">
        <v>28</v>
      </c>
      <c r="BD50" s="25">
        <f>IF(N50+H50+T50+Z50+AF50+AL50+AR50+AX50=0,"",N50+H50+T50+Z50+AF50+AL50+AR50+AX50)</f>
        <v>3</v>
      </c>
      <c r="BE50" s="26">
        <f>IF(D50+F50+L50+J50+P50+R50+V50+X50+AB50+AD50+AH50+AJ50+AN50+AP50+AT50+AV50=0,"",D50+F50+L50+J50+P50+R50+V50+X50+AB50+AD50+AH50+AJ50+AN50+AP50+AT50+AV50)</f>
        <v>2</v>
      </c>
      <c r="BF50" s="41" t="s">
        <v>491</v>
      </c>
      <c r="BG50" s="274" t="s">
        <v>587</v>
      </c>
    </row>
    <row r="51" spans="1:59" s="1" customFormat="1" ht="15.75" customHeight="1" x14ac:dyDescent="0.2">
      <c r="A51" s="28" t="s">
        <v>590</v>
      </c>
      <c r="B51" s="469" t="s">
        <v>34</v>
      </c>
      <c r="C51" s="69" t="s">
        <v>452</v>
      </c>
      <c r="D51" s="227"/>
      <c r="E51" s="228" t="str">
        <f t="shared" si="18"/>
        <v/>
      </c>
      <c r="F51" s="229"/>
      <c r="G51" s="228" t="str">
        <f t="shared" si="31"/>
        <v/>
      </c>
      <c r="H51" s="230"/>
      <c r="I51" s="231"/>
      <c r="J51" s="227"/>
      <c r="K51" s="228" t="str">
        <f t="shared" si="38"/>
        <v/>
      </c>
      <c r="L51" s="229"/>
      <c r="M51" s="228" t="str">
        <f t="shared" si="39"/>
        <v/>
      </c>
      <c r="N51" s="230"/>
      <c r="O51" s="231"/>
      <c r="P51" s="227"/>
      <c r="Q51" s="228" t="str">
        <f t="shared" si="32"/>
        <v/>
      </c>
      <c r="R51" s="229"/>
      <c r="S51" s="228" t="str">
        <f t="shared" si="33"/>
        <v/>
      </c>
      <c r="T51" s="230"/>
      <c r="U51" s="231"/>
      <c r="V51" s="227"/>
      <c r="W51" s="228" t="str">
        <f t="shared" si="4"/>
        <v/>
      </c>
      <c r="X51" s="229"/>
      <c r="Y51" s="228"/>
      <c r="Z51" s="230"/>
      <c r="AA51" s="231"/>
      <c r="AB51" s="227"/>
      <c r="AC51" s="228"/>
      <c r="AD51" s="229"/>
      <c r="AE51" s="228"/>
      <c r="AF51" s="230"/>
      <c r="AG51" s="231"/>
      <c r="AH51" s="227"/>
      <c r="AI51" s="228" t="str">
        <f t="shared" si="35"/>
        <v/>
      </c>
      <c r="AJ51" s="229"/>
      <c r="AK51" s="228" t="str">
        <f t="shared" si="36"/>
        <v/>
      </c>
      <c r="AL51" s="230"/>
      <c r="AM51" s="231"/>
      <c r="AN51" s="227"/>
      <c r="AO51" s="228" t="str">
        <f t="shared" si="37"/>
        <v/>
      </c>
      <c r="AP51" s="229">
        <v>2</v>
      </c>
      <c r="AQ51" s="228">
        <v>28</v>
      </c>
      <c r="AR51" s="230">
        <v>1</v>
      </c>
      <c r="AS51" s="231" t="s">
        <v>399</v>
      </c>
      <c r="AT51" s="227"/>
      <c r="AU51" s="228" t="str">
        <f t="shared" si="12"/>
        <v/>
      </c>
      <c r="AV51" s="229"/>
      <c r="AW51" s="228" t="str">
        <f t="shared" si="13"/>
        <v/>
      </c>
      <c r="AX51" s="367"/>
      <c r="AY51" s="231"/>
      <c r="AZ51" s="24" t="str">
        <f t="shared" ref="AZ51:AZ52" si="48">IF(D51+J51+P51+V51+AB51+AH51+AN51+AT51=0,"",D51+J51+P51+V51+AB51+AH51+AN51+AT51)</f>
        <v/>
      </c>
      <c r="BA51" s="16" t="str">
        <f t="shared" ref="BA51:BA52" si="49">IF((D51+J51+P51+V51+AB51+AH51+AN51+AT51)*14=0,"",(D51+J51+P51+V51+AB51+AH51+AN51+AT51)*14)</f>
        <v/>
      </c>
      <c r="BB51" s="25">
        <f t="shared" ref="BB51:BB52" si="50">IF(F51+L51+R51+X51+AD51+AJ51+AP51+AV51=0,"",F51+L51+R51+X51+AD51+AJ51+AP51+AV51)</f>
        <v>2</v>
      </c>
      <c r="BC51" s="16">
        <v>28</v>
      </c>
      <c r="BD51" s="25">
        <f t="shared" ref="BD51:BD52" si="51">IF(N51+H51+T51+Z51+AF51+AL51+AR51+AX51=0,"",N51+H51+T51+Z51+AF51+AL51+AR51+AX51)</f>
        <v>1</v>
      </c>
      <c r="BE51" s="26">
        <f t="shared" ref="BE51:BE52" si="52">IF(D51+F51+L51+J51+P51+R51+V51+X51+AB51+AD51+AH51+AJ51+AN51+AP51+AT51+AV51=0,"",D51+F51+L51+J51+P51+R51+V51+X51+AB51+AD51+AH51+AJ51+AN51+AP51+AT51+AV51)</f>
        <v>2</v>
      </c>
      <c r="BF51" s="41" t="s">
        <v>491</v>
      </c>
      <c r="BG51" s="274" t="s">
        <v>512</v>
      </c>
    </row>
    <row r="52" spans="1:59" s="1" customFormat="1" ht="15.75" customHeight="1" x14ac:dyDescent="0.2">
      <c r="A52" s="28" t="s">
        <v>591</v>
      </c>
      <c r="B52" s="469" t="s">
        <v>34</v>
      </c>
      <c r="C52" s="69" t="s">
        <v>451</v>
      </c>
      <c r="D52" s="227"/>
      <c r="E52" s="228" t="str">
        <f t="shared" si="18"/>
        <v/>
      </c>
      <c r="F52" s="229"/>
      <c r="G52" s="228" t="str">
        <f t="shared" si="31"/>
        <v/>
      </c>
      <c r="H52" s="230"/>
      <c r="I52" s="231"/>
      <c r="J52" s="227"/>
      <c r="K52" s="228" t="str">
        <f t="shared" si="38"/>
        <v/>
      </c>
      <c r="L52" s="229"/>
      <c r="M52" s="228" t="str">
        <f t="shared" si="39"/>
        <v/>
      </c>
      <c r="N52" s="230"/>
      <c r="O52" s="231"/>
      <c r="P52" s="227"/>
      <c r="Q52" s="228" t="str">
        <f t="shared" si="32"/>
        <v/>
      </c>
      <c r="R52" s="229"/>
      <c r="S52" s="228" t="str">
        <f t="shared" si="33"/>
        <v/>
      </c>
      <c r="T52" s="230"/>
      <c r="U52" s="231"/>
      <c r="V52" s="227"/>
      <c r="W52" s="228" t="str">
        <f t="shared" si="4"/>
        <v/>
      </c>
      <c r="X52" s="229"/>
      <c r="Y52" s="228" t="str">
        <f t="shared" si="5"/>
        <v/>
      </c>
      <c r="Z52" s="230"/>
      <c r="AA52" s="231"/>
      <c r="AB52" s="227"/>
      <c r="AC52" s="228" t="str">
        <f t="shared" si="6"/>
        <v/>
      </c>
      <c r="AD52" s="229"/>
      <c r="AE52" s="228" t="str">
        <f t="shared" si="34"/>
        <v/>
      </c>
      <c r="AF52" s="230"/>
      <c r="AG52" s="231"/>
      <c r="AH52" s="227"/>
      <c r="AI52" s="228" t="str">
        <f t="shared" si="35"/>
        <v/>
      </c>
      <c r="AJ52" s="229"/>
      <c r="AK52" s="228" t="str">
        <f t="shared" si="36"/>
        <v/>
      </c>
      <c r="AL52" s="230"/>
      <c r="AM52" s="231"/>
      <c r="AN52" s="227"/>
      <c r="AO52" s="228" t="str">
        <f t="shared" si="37"/>
        <v/>
      </c>
      <c r="AP52" s="229"/>
      <c r="AQ52" s="228" t="str">
        <f t="shared" si="11"/>
        <v/>
      </c>
      <c r="AR52" s="230"/>
      <c r="AS52" s="231"/>
      <c r="AT52" s="227"/>
      <c r="AU52" s="228" t="str">
        <f t="shared" si="12"/>
        <v/>
      </c>
      <c r="AV52" s="229">
        <v>2</v>
      </c>
      <c r="AW52" s="228">
        <v>20</v>
      </c>
      <c r="AX52" s="367">
        <v>1</v>
      </c>
      <c r="AY52" s="231" t="s">
        <v>352</v>
      </c>
      <c r="AZ52" s="24" t="str">
        <f t="shared" si="48"/>
        <v/>
      </c>
      <c r="BA52" s="16" t="str">
        <f t="shared" si="49"/>
        <v/>
      </c>
      <c r="BB52" s="25">
        <f t="shared" si="50"/>
        <v>2</v>
      </c>
      <c r="BC52" s="16">
        <v>20</v>
      </c>
      <c r="BD52" s="25">
        <f t="shared" si="51"/>
        <v>1</v>
      </c>
      <c r="BE52" s="26">
        <f t="shared" si="52"/>
        <v>2</v>
      </c>
      <c r="BF52" s="41" t="s">
        <v>491</v>
      </c>
      <c r="BG52" s="274" t="s">
        <v>502</v>
      </c>
    </row>
    <row r="53" spans="1:59" s="200" customFormat="1" ht="15.75" customHeight="1" thickBot="1" x14ac:dyDescent="0.3">
      <c r="A53" s="257"/>
      <c r="B53" s="85"/>
      <c r="C53" s="258" t="s">
        <v>54</v>
      </c>
      <c r="D53" s="259">
        <f>SUM(D12:D52)</f>
        <v>5</v>
      </c>
      <c r="E53" s="259">
        <f>SUM(E12:E52)</f>
        <v>74</v>
      </c>
      <c r="F53" s="259">
        <f>SUM(F12:F52)</f>
        <v>2</v>
      </c>
      <c r="G53" s="259">
        <f>SUM(G12:G52)</f>
        <v>26</v>
      </c>
      <c r="H53" s="259">
        <f>SUM(H12:H52)</f>
        <v>6</v>
      </c>
      <c r="I53" s="260" t="s">
        <v>17</v>
      </c>
      <c r="J53" s="259">
        <f>SUM(J12:J52)</f>
        <v>3</v>
      </c>
      <c r="K53" s="259">
        <f>SUM(K12:K52)</f>
        <v>46</v>
      </c>
      <c r="L53" s="259">
        <f>SUM(L12:L52)</f>
        <v>5</v>
      </c>
      <c r="M53" s="259">
        <f>SUM(M12:M52)</f>
        <v>66</v>
      </c>
      <c r="N53" s="259">
        <f>SUM(N12:N52)</f>
        <v>11</v>
      </c>
      <c r="O53" s="260" t="s">
        <v>17</v>
      </c>
      <c r="P53" s="259">
        <f>SUM(P12:P52)</f>
        <v>3</v>
      </c>
      <c r="Q53" s="259">
        <f>SUM(Q12:Q52)</f>
        <v>42</v>
      </c>
      <c r="R53" s="259">
        <f>SUM(R12:R52)</f>
        <v>3</v>
      </c>
      <c r="S53" s="259">
        <f>SUM(S12:S52)</f>
        <v>42</v>
      </c>
      <c r="T53" s="259">
        <f>SUM(T12:T52)</f>
        <v>8</v>
      </c>
      <c r="U53" s="260" t="s">
        <v>17</v>
      </c>
      <c r="V53" s="259">
        <f>SUM(V12:V52)</f>
        <v>2</v>
      </c>
      <c r="W53" s="259">
        <f>SUM(W12:W52)</f>
        <v>28</v>
      </c>
      <c r="X53" s="259">
        <f>SUM(X12:X52)</f>
        <v>8</v>
      </c>
      <c r="Y53" s="259">
        <f>SUM(Y12:Y52)</f>
        <v>112</v>
      </c>
      <c r="Z53" s="259">
        <f>SUM(Z12:Z52)</f>
        <v>11</v>
      </c>
      <c r="AA53" s="260" t="s">
        <v>17</v>
      </c>
      <c r="AB53" s="259">
        <f>SUM(AB12:AB52)</f>
        <v>3</v>
      </c>
      <c r="AC53" s="259">
        <f>SUM(AC12:AC52)</f>
        <v>42</v>
      </c>
      <c r="AD53" s="259">
        <f>SUM(AD12:AD52)</f>
        <v>8</v>
      </c>
      <c r="AE53" s="259">
        <f>SUM(AE12:AE52)</f>
        <v>112</v>
      </c>
      <c r="AF53" s="259">
        <f>SUM(AF12:AF52)</f>
        <v>14</v>
      </c>
      <c r="AG53" s="260" t="s">
        <v>17</v>
      </c>
      <c r="AH53" s="259">
        <f>SUM(AH12:AH52)</f>
        <v>10</v>
      </c>
      <c r="AI53" s="259">
        <f>SUM(AI12:AI52)</f>
        <v>140</v>
      </c>
      <c r="AJ53" s="259">
        <f>SUM(AJ12:AJ52)</f>
        <v>7</v>
      </c>
      <c r="AK53" s="259">
        <f>SUM(AK12:AK52)</f>
        <v>98</v>
      </c>
      <c r="AL53" s="259">
        <f>SUM(AL12:AL52)</f>
        <v>17</v>
      </c>
      <c r="AM53" s="260" t="s">
        <v>17</v>
      </c>
      <c r="AN53" s="259">
        <f>SUM(AN12:AN52)</f>
        <v>3</v>
      </c>
      <c r="AO53" s="259">
        <f>SUM(AO12:AO52)</f>
        <v>42</v>
      </c>
      <c r="AP53" s="259">
        <f>SUM(AP12:AP52)</f>
        <v>10</v>
      </c>
      <c r="AQ53" s="259">
        <f>SUM(AQ12:AQ52)</f>
        <v>140</v>
      </c>
      <c r="AR53" s="259">
        <f>SUM(AR12:AR52)</f>
        <v>13</v>
      </c>
      <c r="AS53" s="260" t="s">
        <v>17</v>
      </c>
      <c r="AT53" s="259">
        <f>SUM(AT12:AT52)</f>
        <v>4</v>
      </c>
      <c r="AU53" s="259">
        <f>SUM(AU12:AU52)</f>
        <v>40</v>
      </c>
      <c r="AV53" s="259">
        <f>SUM(AV12:AV52)</f>
        <v>11</v>
      </c>
      <c r="AW53" s="259">
        <f>SUM(AW12:AW52)</f>
        <v>110</v>
      </c>
      <c r="AX53" s="259">
        <f>SUM(AX12:AX52)</f>
        <v>15</v>
      </c>
      <c r="AY53" s="260" t="s">
        <v>17</v>
      </c>
      <c r="AZ53" s="259">
        <f t="shared" ref="AZ53:BE53" si="53">SUM(AZ12:AZ52)</f>
        <v>33</v>
      </c>
      <c r="BA53" s="259">
        <f t="shared" si="53"/>
        <v>454</v>
      </c>
      <c r="BB53" s="259">
        <f t="shared" si="53"/>
        <v>54</v>
      </c>
      <c r="BC53" s="259">
        <f t="shared" si="53"/>
        <v>746</v>
      </c>
      <c r="BD53" s="351">
        <f t="shared" si="53"/>
        <v>95</v>
      </c>
      <c r="BE53" s="259">
        <f t="shared" si="53"/>
        <v>87</v>
      </c>
      <c r="BG53" s="475"/>
    </row>
    <row r="54" spans="1:59" s="200" customFormat="1" ht="15.75" customHeight="1" thickBot="1" x14ac:dyDescent="0.3">
      <c r="A54" s="262"/>
      <c r="B54" s="263"/>
      <c r="C54" s="197" t="s">
        <v>44</v>
      </c>
      <c r="D54" s="198">
        <f>D10+D53</f>
        <v>14</v>
      </c>
      <c r="E54" s="198">
        <f>E10+E53</f>
        <v>186</v>
      </c>
      <c r="F54" s="198">
        <f>F10+F53</f>
        <v>27</v>
      </c>
      <c r="G54" s="198">
        <f>G10+G53</f>
        <v>310</v>
      </c>
      <c r="H54" s="198">
        <f>H10+H53</f>
        <v>28</v>
      </c>
      <c r="I54" s="264" t="s">
        <v>17</v>
      </c>
      <c r="J54" s="198">
        <f>J10+J53</f>
        <v>8</v>
      </c>
      <c r="K54" s="198">
        <f>K10+K53</f>
        <v>128</v>
      </c>
      <c r="L54" s="198">
        <f>L10+L53</f>
        <v>19</v>
      </c>
      <c r="M54" s="198">
        <f>M10+M53</f>
        <v>262</v>
      </c>
      <c r="N54" s="198">
        <f>N10+N53</f>
        <v>29</v>
      </c>
      <c r="O54" s="264" t="s">
        <v>17</v>
      </c>
      <c r="P54" s="198">
        <f>P10+P53</f>
        <v>11</v>
      </c>
      <c r="Q54" s="198">
        <f>Q10+Q53</f>
        <v>158</v>
      </c>
      <c r="R54" s="198">
        <f>R10+R53</f>
        <v>15</v>
      </c>
      <c r="S54" s="198">
        <f>S10+S53</f>
        <v>206</v>
      </c>
      <c r="T54" s="820">
        <f>T10+T53</f>
        <v>27</v>
      </c>
      <c r="U54" s="264" t="s">
        <v>17</v>
      </c>
      <c r="V54" s="198">
        <f>V10+V53</f>
        <v>6</v>
      </c>
      <c r="W54" s="198">
        <f>W10+W53</f>
        <v>88</v>
      </c>
      <c r="X54" s="198">
        <f>X10+X53</f>
        <v>23</v>
      </c>
      <c r="Y54" s="198">
        <f>Y10+Y53</f>
        <v>318</v>
      </c>
      <c r="Z54" s="198">
        <f>Z10+Z53</f>
        <v>31</v>
      </c>
      <c r="AA54" s="264" t="s">
        <v>17</v>
      </c>
      <c r="AB54" s="198">
        <f>AB10+AB53</f>
        <v>9</v>
      </c>
      <c r="AC54" s="198">
        <f>AC10+AC53</f>
        <v>122</v>
      </c>
      <c r="AD54" s="198">
        <f>AD10+AD53</f>
        <v>20</v>
      </c>
      <c r="AE54" s="198">
        <f>AE10+AE53</f>
        <v>284</v>
      </c>
      <c r="AF54" s="198">
        <f>AF10+AF53</f>
        <v>31</v>
      </c>
      <c r="AG54" s="264" t="s">
        <v>17</v>
      </c>
      <c r="AH54" s="198">
        <f>AH10+AH53</f>
        <v>14</v>
      </c>
      <c r="AI54" s="198">
        <f>AI10+AI53</f>
        <v>200</v>
      </c>
      <c r="AJ54" s="198">
        <f>AJ10+AJ53</f>
        <v>18</v>
      </c>
      <c r="AK54" s="198">
        <f>AK10+AK53</f>
        <v>248</v>
      </c>
      <c r="AL54" s="198">
        <f>AL10+AL53</f>
        <v>32</v>
      </c>
      <c r="AM54" s="264" t="s">
        <v>17</v>
      </c>
      <c r="AN54" s="198">
        <f>AN10+AN53</f>
        <v>4</v>
      </c>
      <c r="AO54" s="198">
        <f>AO10+AO53</f>
        <v>56</v>
      </c>
      <c r="AP54" s="198">
        <f>AP10+AP53</f>
        <v>21</v>
      </c>
      <c r="AQ54" s="198">
        <f>AQ10+AQ53</f>
        <v>294</v>
      </c>
      <c r="AR54" s="198">
        <f>AR10+AR53</f>
        <v>31</v>
      </c>
      <c r="AS54" s="264" t="s">
        <v>17</v>
      </c>
      <c r="AT54" s="198">
        <f>AT10+AT53</f>
        <v>7</v>
      </c>
      <c r="AU54" s="198">
        <f>AU10+AU53</f>
        <v>74</v>
      </c>
      <c r="AV54" s="198">
        <f>AV10+AV53</f>
        <v>19</v>
      </c>
      <c r="AW54" s="198">
        <f>AW10+AW53</f>
        <v>190</v>
      </c>
      <c r="AX54" s="198">
        <f>AX10+AX53</f>
        <v>31</v>
      </c>
      <c r="AY54" s="264" t="s">
        <v>17</v>
      </c>
      <c r="AZ54" s="267">
        <f t="shared" ref="AZ54:BE54" si="54">AZ10+AZ53</f>
        <v>73</v>
      </c>
      <c r="BA54" s="267">
        <f t="shared" si="54"/>
        <v>1000</v>
      </c>
      <c r="BB54" s="267">
        <f t="shared" si="54"/>
        <v>162</v>
      </c>
      <c r="BC54" s="268">
        <f t="shared" si="54"/>
        <v>2126</v>
      </c>
      <c r="BD54" s="815">
        <f t="shared" si="54"/>
        <v>240</v>
      </c>
      <c r="BE54" s="269">
        <f t="shared" si="54"/>
        <v>235</v>
      </c>
    </row>
    <row r="55" spans="1:59" ht="18.75" customHeight="1" x14ac:dyDescent="0.25">
      <c r="A55" s="270"/>
      <c r="B55" s="271"/>
      <c r="C55" s="272" t="s">
        <v>16</v>
      </c>
      <c r="D55" s="979"/>
      <c r="E55" s="980"/>
      <c r="F55" s="980"/>
      <c r="G55" s="980"/>
      <c r="H55" s="980"/>
      <c r="I55" s="980"/>
      <c r="J55" s="980"/>
      <c r="K55" s="980"/>
      <c r="L55" s="980"/>
      <c r="M55" s="980"/>
      <c r="N55" s="980"/>
      <c r="O55" s="980"/>
      <c r="P55" s="980"/>
      <c r="Q55" s="980"/>
      <c r="R55" s="980"/>
      <c r="S55" s="980"/>
      <c r="T55" s="980"/>
      <c r="U55" s="980"/>
      <c r="V55" s="980"/>
      <c r="W55" s="980"/>
      <c r="X55" s="980"/>
      <c r="Y55" s="980"/>
      <c r="Z55" s="980"/>
      <c r="AA55" s="980"/>
      <c r="AB55" s="979"/>
      <c r="AC55" s="980"/>
      <c r="AD55" s="980"/>
      <c r="AE55" s="980"/>
      <c r="AF55" s="980"/>
      <c r="AG55" s="980"/>
      <c r="AH55" s="980"/>
      <c r="AI55" s="980"/>
      <c r="AJ55" s="980"/>
      <c r="AK55" s="980"/>
      <c r="AL55" s="980"/>
      <c r="AM55" s="980"/>
      <c r="AN55" s="980"/>
      <c r="AO55" s="980"/>
      <c r="AP55" s="980"/>
      <c r="AQ55" s="980"/>
      <c r="AR55" s="980"/>
      <c r="AS55" s="980"/>
      <c r="AT55" s="980"/>
      <c r="AU55" s="980"/>
      <c r="AV55" s="980"/>
      <c r="AW55" s="980"/>
      <c r="AX55" s="980"/>
      <c r="AY55" s="980"/>
      <c r="AZ55" s="981"/>
      <c r="BA55" s="982"/>
      <c r="BB55" s="982"/>
      <c r="BC55" s="982"/>
      <c r="BD55" s="983"/>
      <c r="BE55" s="982"/>
      <c r="BF55" s="273"/>
      <c r="BG55" s="273"/>
    </row>
    <row r="56" spans="1:59" s="1" customFormat="1" ht="15.75" customHeight="1" x14ac:dyDescent="0.2">
      <c r="A56" s="12" t="s">
        <v>235</v>
      </c>
      <c r="B56" s="29" t="s">
        <v>15</v>
      </c>
      <c r="C56" s="14" t="s">
        <v>236</v>
      </c>
      <c r="D56" s="97"/>
      <c r="E56" s="16" t="str">
        <f t="shared" ref="E56:E58" si="55">IF(D56*15=0,"",D56*15)</f>
        <v/>
      </c>
      <c r="F56" s="98"/>
      <c r="G56" s="16" t="str">
        <f t="shared" ref="G56:G58" si="56">IF(F56*15=0,"",F56*15)</f>
        <v/>
      </c>
      <c r="H56" s="99" t="s">
        <v>17</v>
      </c>
      <c r="I56" s="100"/>
      <c r="J56" s="97"/>
      <c r="K56" s="16" t="str">
        <f t="shared" ref="K56:K58" si="57">IF(J56*15=0,"",J56*15)</f>
        <v/>
      </c>
      <c r="L56" s="98"/>
      <c r="M56" s="16" t="str">
        <f t="shared" ref="M56:M58" si="58">IF(L56*15=0,"",L56*15)</f>
        <v/>
      </c>
      <c r="N56" s="99" t="s">
        <v>17</v>
      </c>
      <c r="O56" s="100"/>
      <c r="P56" s="97"/>
      <c r="Q56" s="16" t="str">
        <f t="shared" ref="Q56:Q58" si="59">IF(P56*15=0,"",P56*15)</f>
        <v/>
      </c>
      <c r="R56" s="98"/>
      <c r="S56" s="16" t="str">
        <f t="shared" ref="S56:S58" si="60">IF(R56*15=0,"",R56*15)</f>
        <v/>
      </c>
      <c r="T56" s="99" t="s">
        <v>17</v>
      </c>
      <c r="U56" s="100"/>
      <c r="V56" s="97"/>
      <c r="W56" s="16" t="str">
        <f t="shared" ref="W56:W58" si="61">IF(V56*15=0,"",V56*15)</f>
        <v/>
      </c>
      <c r="X56" s="98"/>
      <c r="Y56" s="16" t="str">
        <f t="shared" ref="Y56:Y58" si="62">IF(X56*15=0,"",X56*15)</f>
        <v/>
      </c>
      <c r="Z56" s="99" t="s">
        <v>17</v>
      </c>
      <c r="AA56" s="100"/>
      <c r="AB56" s="97"/>
      <c r="AC56" s="16" t="str">
        <f t="shared" ref="AC56:AC58" si="63">IF(AB56*15=0,"",AB56*15)</f>
        <v/>
      </c>
      <c r="AD56" s="98"/>
      <c r="AE56" s="16" t="str">
        <f t="shared" ref="AE56:AE58" si="64">IF(AD56*15=0,"",AD56*15)</f>
        <v/>
      </c>
      <c r="AF56" s="99" t="s">
        <v>17</v>
      </c>
      <c r="AG56" s="100"/>
      <c r="AH56" s="97"/>
      <c r="AI56" s="16" t="str">
        <f t="shared" ref="AI56:AI58" si="65">IF(AH56*15=0,"",AH56*15)</f>
        <v/>
      </c>
      <c r="AJ56" s="98"/>
      <c r="AK56" s="16" t="str">
        <f t="shared" ref="AK56:AK58" si="66">IF(AJ56*15=0,"",AJ56*15)</f>
        <v/>
      </c>
      <c r="AL56" s="99" t="s">
        <v>17</v>
      </c>
      <c r="AM56" s="100"/>
      <c r="AN56" s="97"/>
      <c r="AO56" s="16" t="str">
        <f t="shared" ref="AO56:AO58" si="67">IF(AN56*15=0,"",AN56*15)</f>
        <v/>
      </c>
      <c r="AP56" s="98"/>
      <c r="AQ56" s="16" t="str">
        <f t="shared" ref="AQ56:AQ58" si="68">IF(AP56*15=0,"",AP56*15)</f>
        <v/>
      </c>
      <c r="AR56" s="99" t="s">
        <v>17</v>
      </c>
      <c r="AS56" s="100"/>
      <c r="AT56" s="97"/>
      <c r="AU56" s="16" t="str">
        <f t="shared" ref="AU56:AU58" si="69">IF(AT56*15=0,"",AT56*15)</f>
        <v/>
      </c>
      <c r="AV56" s="98"/>
      <c r="AW56" s="16" t="str">
        <f t="shared" ref="AW56:AW58" si="70">IF(AV56*15=0,"",AV56*15)</f>
        <v/>
      </c>
      <c r="AX56" s="99" t="s">
        <v>17</v>
      </c>
      <c r="AY56" s="19" t="s">
        <v>356</v>
      </c>
      <c r="AZ56" s="24" t="str">
        <f>IF(D56+J56+P56+V56+AB56+AH56+AN56+AT56=0,"",D56+J56+P56+V56+AB56+AH56+AN56+AT56)</f>
        <v/>
      </c>
      <c r="BA56" s="104" t="str">
        <f>IF((P56+V56+AB56+AH56+AN56+AT56)*14=0,"",(P56+V56+AB56+AH56+AN56+AT56)*14)</f>
        <v/>
      </c>
      <c r="BB56" s="25" t="str">
        <f>IF(F56+L56+R56+X56+AD56+AJ56+AP56+AV56=0,"",F56+L56+R56+X56+AD56+AJ56+AP56+AV56)</f>
        <v/>
      </c>
      <c r="BC56" s="16" t="str">
        <f>IF((L56+F56+R56+X56+AD56+AJ56+AP56+AV56)*14=0,"",(L56+F56+R56+X56+AD56+AJ56+AP56+AV56)*14)</f>
        <v/>
      </c>
      <c r="BD56" s="99" t="s">
        <v>17</v>
      </c>
      <c r="BE56" s="119" t="str">
        <f>IF(D56+F56+L56+J56+P56+R56+V56+X56+AB56+AD56+AH56+AJ56+AN56+AP56+AT56+AV56=0,"",D56+F56+L56+J56+P56+R56+V56+X56+AB56+AD56+AH56+AJ56+AN56+AP56+AT56+AV56)</f>
        <v/>
      </c>
      <c r="BF56" s="274"/>
      <c r="BG56" s="274"/>
    </row>
    <row r="57" spans="1:59" s="1" customFormat="1" ht="15.75" customHeight="1" x14ac:dyDescent="0.2">
      <c r="A57" s="28" t="s">
        <v>237</v>
      </c>
      <c r="B57" s="29" t="s">
        <v>15</v>
      </c>
      <c r="C57" s="217" t="s">
        <v>238</v>
      </c>
      <c r="D57" s="97"/>
      <c r="E57" s="16" t="str">
        <f t="shared" si="55"/>
        <v/>
      </c>
      <c r="F57" s="98"/>
      <c r="G57" s="16" t="str">
        <f t="shared" si="56"/>
        <v/>
      </c>
      <c r="H57" s="99" t="s">
        <v>17</v>
      </c>
      <c r="I57" s="100"/>
      <c r="J57" s="97"/>
      <c r="K57" s="16" t="str">
        <f t="shared" si="57"/>
        <v/>
      </c>
      <c r="L57" s="98"/>
      <c r="M57" s="16" t="str">
        <f t="shared" si="58"/>
        <v/>
      </c>
      <c r="N57" s="99" t="s">
        <v>17</v>
      </c>
      <c r="O57" s="100"/>
      <c r="P57" s="97"/>
      <c r="Q57" s="16" t="str">
        <f t="shared" si="59"/>
        <v/>
      </c>
      <c r="R57" s="98"/>
      <c r="S57" s="16" t="str">
        <f t="shared" si="60"/>
        <v/>
      </c>
      <c r="T57" s="99" t="s">
        <v>17</v>
      </c>
      <c r="U57" s="100"/>
      <c r="V57" s="97"/>
      <c r="W57" s="16" t="str">
        <f t="shared" si="61"/>
        <v/>
      </c>
      <c r="X57" s="98"/>
      <c r="Y57" s="16" t="str">
        <f t="shared" si="62"/>
        <v/>
      </c>
      <c r="Z57" s="99" t="s">
        <v>17</v>
      </c>
      <c r="AA57" s="100"/>
      <c r="AB57" s="97"/>
      <c r="AC57" s="16" t="str">
        <f t="shared" si="63"/>
        <v/>
      </c>
      <c r="AD57" s="98"/>
      <c r="AE57" s="16" t="str">
        <f t="shared" si="64"/>
        <v/>
      </c>
      <c r="AF57" s="99" t="s">
        <v>17</v>
      </c>
      <c r="AG57" s="100"/>
      <c r="AH57" s="97"/>
      <c r="AI57" s="16" t="str">
        <f t="shared" si="65"/>
        <v/>
      </c>
      <c r="AJ57" s="98"/>
      <c r="AK57" s="16" t="str">
        <f t="shared" si="66"/>
        <v/>
      </c>
      <c r="AL57" s="99" t="s">
        <v>17</v>
      </c>
      <c r="AM57" s="100"/>
      <c r="AN57" s="97"/>
      <c r="AO57" s="16" t="str">
        <f t="shared" si="67"/>
        <v/>
      </c>
      <c r="AP57" s="98"/>
      <c r="AQ57" s="16" t="str">
        <f t="shared" si="68"/>
        <v/>
      </c>
      <c r="AR57" s="99" t="s">
        <v>17</v>
      </c>
      <c r="AS57" s="100"/>
      <c r="AT57" s="97"/>
      <c r="AU57" s="16" t="str">
        <f t="shared" si="69"/>
        <v/>
      </c>
      <c r="AV57" s="98"/>
      <c r="AW57" s="16" t="str">
        <f t="shared" si="70"/>
        <v/>
      </c>
      <c r="AX57" s="99" t="s">
        <v>17</v>
      </c>
      <c r="AY57" s="19" t="s">
        <v>356</v>
      </c>
      <c r="AZ57" s="24" t="str">
        <f>IF(D57+J57+P57+V57+AB57+AH57+AN57+AT57=0,"",D57+J57+P57+V57+AB57+AH57+AN57+AT57)</f>
        <v/>
      </c>
      <c r="BA57" s="104" t="str">
        <f>IF((P57+V57+AB57+AH57+AN57+AT57)*14=0,"",(P57+V57+AB57+AH57+AN57+AT57)*14)</f>
        <v/>
      </c>
      <c r="BB57" s="25" t="str">
        <f>IF(F57+L57+R57+X57+AD57+AJ57+AP57+AV57=0,"",F57+L57+R57+X57+AD57+AJ57+AP57+AV57)</f>
        <v/>
      </c>
      <c r="BC57" s="104" t="str">
        <f>IF((L57+F57+R57+X57+AD57+AJ57+AP57+AV57)*14=0,"",(L57+F57+R57+X57+AD57+AJ57+AP57+AV57)*14)</f>
        <v/>
      </c>
      <c r="BD57" s="99" t="s">
        <v>17</v>
      </c>
      <c r="BE57" s="119" t="str">
        <f>IF(D57+F57+L57+J57+P57+R57+V57+X57+AB57+AD57+AH57+AJ57+AN57+AP57+AT57+AV57=0,"",D57+F57+L57+J57+P57+R57+V57+X57+AB57+AD57+AH57+AJ57+AN57+AP57+AT57+AV57)</f>
        <v/>
      </c>
      <c r="BF57" s="274"/>
      <c r="BG57" s="274"/>
    </row>
    <row r="58" spans="1:59" s="1" customFormat="1" ht="15.75" customHeight="1" thickBot="1" x14ac:dyDescent="0.25">
      <c r="A58" s="363" t="s">
        <v>301</v>
      </c>
      <c r="B58" s="29" t="s">
        <v>15</v>
      </c>
      <c r="C58" s="352" t="s">
        <v>302</v>
      </c>
      <c r="D58" s="97"/>
      <c r="E58" s="16" t="str">
        <f t="shared" si="55"/>
        <v/>
      </c>
      <c r="F58" s="98"/>
      <c r="G58" s="16" t="str">
        <f t="shared" si="56"/>
        <v/>
      </c>
      <c r="H58" s="99" t="s">
        <v>17</v>
      </c>
      <c r="I58" s="100"/>
      <c r="J58" s="97"/>
      <c r="K58" s="16" t="str">
        <f t="shared" si="57"/>
        <v/>
      </c>
      <c r="L58" s="98"/>
      <c r="M58" s="16" t="str">
        <f t="shared" si="58"/>
        <v/>
      </c>
      <c r="N58" s="99" t="s">
        <v>17</v>
      </c>
      <c r="O58" s="100"/>
      <c r="P58" s="97"/>
      <c r="Q58" s="16" t="str">
        <f t="shared" si="59"/>
        <v/>
      </c>
      <c r="R58" s="98"/>
      <c r="S58" s="16" t="str">
        <f t="shared" si="60"/>
        <v/>
      </c>
      <c r="T58" s="99" t="s">
        <v>17</v>
      </c>
      <c r="U58" s="100"/>
      <c r="V58" s="97"/>
      <c r="W58" s="16" t="str">
        <f t="shared" si="61"/>
        <v/>
      </c>
      <c r="X58" s="98"/>
      <c r="Y58" s="16" t="str">
        <f t="shared" si="62"/>
        <v/>
      </c>
      <c r="Z58" s="99" t="s">
        <v>17</v>
      </c>
      <c r="AA58" s="100"/>
      <c r="AB58" s="97"/>
      <c r="AC58" s="16" t="str">
        <f t="shared" si="63"/>
        <v/>
      </c>
      <c r="AD58" s="98"/>
      <c r="AE58" s="16" t="str">
        <f t="shared" si="64"/>
        <v/>
      </c>
      <c r="AF58" s="99" t="s">
        <v>17</v>
      </c>
      <c r="AG58" s="100"/>
      <c r="AH58" s="97"/>
      <c r="AI58" s="16" t="str">
        <f t="shared" si="65"/>
        <v/>
      </c>
      <c r="AJ58" s="98"/>
      <c r="AK58" s="16" t="str">
        <f t="shared" si="66"/>
        <v/>
      </c>
      <c r="AL58" s="99" t="s">
        <v>17</v>
      </c>
      <c r="AM58" s="100"/>
      <c r="AN58" s="97"/>
      <c r="AO58" s="16" t="str">
        <f t="shared" si="67"/>
        <v/>
      </c>
      <c r="AP58" s="98"/>
      <c r="AQ58" s="16" t="str">
        <f t="shared" si="68"/>
        <v/>
      </c>
      <c r="AR58" s="99" t="s">
        <v>17</v>
      </c>
      <c r="AS58" s="100"/>
      <c r="AT58" s="97"/>
      <c r="AU58" s="16" t="str">
        <f t="shared" si="69"/>
        <v/>
      </c>
      <c r="AV58" s="98"/>
      <c r="AW58" s="16" t="str">
        <f t="shared" si="70"/>
        <v/>
      </c>
      <c r="AX58" s="99" t="s">
        <v>17</v>
      </c>
      <c r="AY58" s="19" t="s">
        <v>356</v>
      </c>
      <c r="AZ58" s="24" t="str">
        <f>IF(D58+J58+P58+V58+AB58+AH58+AN58+AT58=0,"",D58+J58+P58+V58+AB58+AH58+AN58+AT58)</f>
        <v/>
      </c>
      <c r="BA58" s="104" t="str">
        <f>IF((P58+V58+AB58+AH58+AN58+AT58)*14=0,"",(P58+V58+AB58+AH58+AN58+AT58)*14)</f>
        <v/>
      </c>
      <c r="BB58" s="25" t="str">
        <f>IF(F58+L58+R58+X58+AD58+AJ58+AP58+AV58=0,"",F58+L58+R58+X58+AD58+AJ58+AP58+AV58)</f>
        <v/>
      </c>
      <c r="BC58" s="16" t="str">
        <f>IF((L58+F58+R58+X58+AD58+AJ58+AP58+AV58)*14=0,"",(L58+F58+R58+X58+AD58+AJ58+AP58+AV58)*14)</f>
        <v/>
      </c>
      <c r="BD58" s="99" t="s">
        <v>17</v>
      </c>
      <c r="BE58" s="119" t="str">
        <f>IF(D58+F58+L58+J58+P58+R58+V58+X58+AB58+AD58+AH58+AJ58+AN58+AP58+AT58+AV58=0,"",D58+F58+L58+J58+P58+R58+V58+X58+AB58+AD58+AH58+AJ58+AN58+AP58+AT58+AV58)</f>
        <v/>
      </c>
      <c r="BF58" s="274"/>
      <c r="BG58" s="274"/>
    </row>
    <row r="59" spans="1:59" ht="15.75" customHeight="1" thickBot="1" x14ac:dyDescent="0.3">
      <c r="A59" s="275"/>
      <c r="B59" s="276"/>
      <c r="C59" s="277" t="s">
        <v>18</v>
      </c>
      <c r="D59" s="278">
        <f>SUM(D56:D58)</f>
        <v>0</v>
      </c>
      <c r="E59" s="279">
        <f t="shared" ref="E59:G59" si="71">SUM(E56:E58)</f>
        <v>0</v>
      </c>
      <c r="F59" s="280">
        <f t="shared" si="71"/>
        <v>0</v>
      </c>
      <c r="G59" s="279">
        <f t="shared" si="71"/>
        <v>0</v>
      </c>
      <c r="H59" s="281" t="s">
        <v>17</v>
      </c>
      <c r="I59" s="282" t="s">
        <v>17</v>
      </c>
      <c r="J59" s="283">
        <f t="shared" ref="J59:M59" si="72">SUM(J56:J58)</f>
        <v>0</v>
      </c>
      <c r="K59" s="279">
        <f t="shared" si="72"/>
        <v>0</v>
      </c>
      <c r="L59" s="280">
        <f t="shared" si="72"/>
        <v>0</v>
      </c>
      <c r="M59" s="279">
        <f t="shared" si="72"/>
        <v>0</v>
      </c>
      <c r="N59" s="281" t="s">
        <v>17</v>
      </c>
      <c r="O59" s="282" t="s">
        <v>17</v>
      </c>
      <c r="P59" s="278">
        <f t="shared" ref="P59:S59" si="73">SUM(P56:P58)</f>
        <v>0</v>
      </c>
      <c r="Q59" s="279">
        <f t="shared" si="73"/>
        <v>0</v>
      </c>
      <c r="R59" s="280">
        <f t="shared" si="73"/>
        <v>0</v>
      </c>
      <c r="S59" s="279">
        <f t="shared" si="73"/>
        <v>0</v>
      </c>
      <c r="T59" s="284" t="s">
        <v>17</v>
      </c>
      <c r="U59" s="282" t="s">
        <v>17</v>
      </c>
      <c r="V59" s="283">
        <f t="shared" ref="V59:Y59" si="74">SUM(V56:V58)</f>
        <v>0</v>
      </c>
      <c r="W59" s="279">
        <f t="shared" si="74"/>
        <v>0</v>
      </c>
      <c r="X59" s="280">
        <f t="shared" si="74"/>
        <v>0</v>
      </c>
      <c r="Y59" s="279">
        <f t="shared" si="74"/>
        <v>0</v>
      </c>
      <c r="Z59" s="281" t="s">
        <v>17</v>
      </c>
      <c r="AA59" s="282" t="s">
        <v>17</v>
      </c>
      <c r="AB59" s="278">
        <f t="shared" ref="AB59:AE59" si="75">SUM(AB56:AB58)</f>
        <v>0</v>
      </c>
      <c r="AC59" s="279">
        <f t="shared" si="75"/>
        <v>0</v>
      </c>
      <c r="AD59" s="280">
        <f t="shared" si="75"/>
        <v>0</v>
      </c>
      <c r="AE59" s="279">
        <f t="shared" si="75"/>
        <v>0</v>
      </c>
      <c r="AF59" s="281" t="s">
        <v>17</v>
      </c>
      <c r="AG59" s="282" t="s">
        <v>17</v>
      </c>
      <c r="AH59" s="283">
        <f t="shared" ref="AH59:AK59" si="76">SUM(AH56:AH58)</f>
        <v>0</v>
      </c>
      <c r="AI59" s="279">
        <f t="shared" si="76"/>
        <v>0</v>
      </c>
      <c r="AJ59" s="280">
        <f t="shared" si="76"/>
        <v>0</v>
      </c>
      <c r="AK59" s="279">
        <f t="shared" si="76"/>
        <v>0</v>
      </c>
      <c r="AL59" s="281" t="s">
        <v>17</v>
      </c>
      <c r="AM59" s="282" t="s">
        <v>17</v>
      </c>
      <c r="AN59" s="278">
        <f t="shared" ref="AN59:AQ59" si="77">SUM(AN56:AN58)</f>
        <v>0</v>
      </c>
      <c r="AO59" s="279">
        <f t="shared" si="77"/>
        <v>0</v>
      </c>
      <c r="AP59" s="280">
        <f t="shared" si="77"/>
        <v>0</v>
      </c>
      <c r="AQ59" s="279">
        <f t="shared" si="77"/>
        <v>0</v>
      </c>
      <c r="AR59" s="284" t="s">
        <v>17</v>
      </c>
      <c r="AS59" s="282" t="s">
        <v>17</v>
      </c>
      <c r="AT59" s="283">
        <f t="shared" ref="AT59:AW59" si="78">SUM(AT56:AT58)</f>
        <v>0</v>
      </c>
      <c r="AU59" s="279">
        <f t="shared" si="78"/>
        <v>0</v>
      </c>
      <c r="AV59" s="280">
        <f t="shared" si="78"/>
        <v>0</v>
      </c>
      <c r="AW59" s="279">
        <f t="shared" si="78"/>
        <v>0</v>
      </c>
      <c r="AX59" s="281" t="s">
        <v>17</v>
      </c>
      <c r="AY59" s="282" t="s">
        <v>17</v>
      </c>
      <c r="AZ59" s="285" t="str">
        <f>IF(D59+J59+P59+V59=0,"",D59+J59+P59+V59)</f>
        <v/>
      </c>
      <c r="BA59" s="286" t="str">
        <f>IF((P59+V59+AB59+AH59+AN59+AT59)*14=0,"",(P59+V59+AB59+AH59+AN59+AT59)*14)</f>
        <v/>
      </c>
      <c r="BB59" s="287" t="str">
        <f>IF(F59+L59+R59+X59=0,"",F59+L59+R59+X59)</f>
        <v/>
      </c>
      <c r="BC59" s="286" t="str">
        <f>IF((L59+F59+R59+X59+AD59+AJ59+AP59+AV59)*14=0,"",(L59+F59+R59+X59+AD59+AJ59+AP59+AV59)*14)</f>
        <v/>
      </c>
      <c r="BD59" s="281" t="s">
        <v>17</v>
      </c>
      <c r="BE59" s="288" t="s">
        <v>43</v>
      </c>
    </row>
    <row r="60" spans="1:59" ht="15.75" customHeight="1" thickBot="1" x14ac:dyDescent="0.3">
      <c r="A60" s="289"/>
      <c r="B60" s="290"/>
      <c r="C60" s="291" t="s">
        <v>45</v>
      </c>
      <c r="D60" s="292">
        <f>D54+D59</f>
        <v>14</v>
      </c>
      <c r="E60" s="293">
        <f t="shared" ref="E60:G60" si="79">E54+E59</f>
        <v>186</v>
      </c>
      <c r="F60" s="294">
        <f t="shared" si="79"/>
        <v>27</v>
      </c>
      <c r="G60" s="293">
        <f t="shared" si="79"/>
        <v>310</v>
      </c>
      <c r="H60" s="295" t="s">
        <v>17</v>
      </c>
      <c r="I60" s="296" t="s">
        <v>17</v>
      </c>
      <c r="J60" s="297">
        <f t="shared" ref="J60:M60" si="80">J54+J59</f>
        <v>8</v>
      </c>
      <c r="K60" s="293">
        <f t="shared" si="80"/>
        <v>128</v>
      </c>
      <c r="L60" s="294">
        <f t="shared" si="80"/>
        <v>19</v>
      </c>
      <c r="M60" s="293">
        <f t="shared" si="80"/>
        <v>262</v>
      </c>
      <c r="N60" s="295" t="s">
        <v>17</v>
      </c>
      <c r="O60" s="296" t="s">
        <v>17</v>
      </c>
      <c r="P60" s="292">
        <f t="shared" ref="P60:S60" si="81">P54+P59</f>
        <v>11</v>
      </c>
      <c r="Q60" s="293">
        <f t="shared" si="81"/>
        <v>158</v>
      </c>
      <c r="R60" s="294">
        <f t="shared" si="81"/>
        <v>15</v>
      </c>
      <c r="S60" s="293">
        <f t="shared" si="81"/>
        <v>206</v>
      </c>
      <c r="T60" s="298" t="s">
        <v>17</v>
      </c>
      <c r="U60" s="296" t="s">
        <v>17</v>
      </c>
      <c r="V60" s="297">
        <f t="shared" ref="V60:Y60" si="82">V54+V59</f>
        <v>6</v>
      </c>
      <c r="W60" s="293">
        <f t="shared" si="82"/>
        <v>88</v>
      </c>
      <c r="X60" s="294">
        <f t="shared" si="82"/>
        <v>23</v>
      </c>
      <c r="Y60" s="293">
        <f t="shared" si="82"/>
        <v>318</v>
      </c>
      <c r="Z60" s="295" t="s">
        <v>17</v>
      </c>
      <c r="AA60" s="296" t="s">
        <v>17</v>
      </c>
      <c r="AB60" s="292">
        <f t="shared" ref="AB60:AE60" si="83">AB54+AB59</f>
        <v>9</v>
      </c>
      <c r="AC60" s="293">
        <f t="shared" si="83"/>
        <v>122</v>
      </c>
      <c r="AD60" s="294">
        <f t="shared" si="83"/>
        <v>20</v>
      </c>
      <c r="AE60" s="293">
        <f t="shared" si="83"/>
        <v>284</v>
      </c>
      <c r="AF60" s="295" t="s">
        <v>17</v>
      </c>
      <c r="AG60" s="296" t="s">
        <v>17</v>
      </c>
      <c r="AH60" s="297">
        <f t="shared" ref="AH60:AK60" si="84">AH54+AH59</f>
        <v>14</v>
      </c>
      <c r="AI60" s="293">
        <f t="shared" si="84"/>
        <v>200</v>
      </c>
      <c r="AJ60" s="294">
        <f t="shared" si="84"/>
        <v>18</v>
      </c>
      <c r="AK60" s="293">
        <f t="shared" si="84"/>
        <v>248</v>
      </c>
      <c r="AL60" s="295" t="s">
        <v>17</v>
      </c>
      <c r="AM60" s="296" t="s">
        <v>17</v>
      </c>
      <c r="AN60" s="292">
        <f t="shared" ref="AN60:AQ60" si="85">AN54+AN59</f>
        <v>4</v>
      </c>
      <c r="AO60" s="293">
        <f t="shared" si="85"/>
        <v>56</v>
      </c>
      <c r="AP60" s="294">
        <f t="shared" si="85"/>
        <v>21</v>
      </c>
      <c r="AQ60" s="293">
        <f t="shared" si="85"/>
        <v>294</v>
      </c>
      <c r="AR60" s="298" t="s">
        <v>17</v>
      </c>
      <c r="AS60" s="296" t="s">
        <v>17</v>
      </c>
      <c r="AT60" s="297">
        <f t="shared" ref="AT60:AW60" si="86">AT54+AT59</f>
        <v>7</v>
      </c>
      <c r="AU60" s="293">
        <f t="shared" si="86"/>
        <v>74</v>
      </c>
      <c r="AV60" s="294">
        <f t="shared" si="86"/>
        <v>19</v>
      </c>
      <c r="AW60" s="293">
        <f t="shared" si="86"/>
        <v>190</v>
      </c>
      <c r="AX60" s="295" t="s">
        <v>17</v>
      </c>
      <c r="AY60" s="296" t="s">
        <v>17</v>
      </c>
      <c r="AZ60" s="299">
        <f>IF(D60+J60+P60+V60+AB60+AN60+AT60+AH60=0,"",D60+J60+P60+V60+AB60+AN60+AT60+AH60)</f>
        <v>73</v>
      </c>
      <c r="BA60" s="299">
        <v>1234</v>
      </c>
      <c r="BB60" s="299">
        <f>IF(F60+L60+R60+X60+AD60+AP60+AV60+AJ60=0,"",F60+L60+R60+X60+AD60+AP60+AV60+AJ60)</f>
        <v>162</v>
      </c>
      <c r="BC60" s="299">
        <v>2024</v>
      </c>
      <c r="BD60" s="295" t="s">
        <v>17</v>
      </c>
      <c r="BE60" s="300" t="s">
        <v>43</v>
      </c>
    </row>
    <row r="61" spans="1:59" ht="15.75" customHeight="1" thickTop="1" x14ac:dyDescent="0.25">
      <c r="A61" s="301"/>
      <c r="B61" s="302"/>
      <c r="C61" s="303"/>
      <c r="D61" s="979"/>
      <c r="E61" s="980"/>
      <c r="F61" s="980"/>
      <c r="G61" s="980"/>
      <c r="H61" s="980"/>
      <c r="I61" s="980"/>
      <c r="J61" s="980"/>
      <c r="K61" s="980"/>
      <c r="L61" s="980"/>
      <c r="M61" s="980"/>
      <c r="N61" s="980"/>
      <c r="O61" s="980"/>
      <c r="P61" s="980"/>
      <c r="Q61" s="980"/>
      <c r="R61" s="980"/>
      <c r="S61" s="980"/>
      <c r="T61" s="980"/>
      <c r="U61" s="980"/>
      <c r="V61" s="980"/>
      <c r="W61" s="980"/>
      <c r="X61" s="980"/>
      <c r="Y61" s="980"/>
      <c r="Z61" s="980"/>
      <c r="AA61" s="980"/>
      <c r="AB61" s="979"/>
      <c r="AC61" s="980"/>
      <c r="AD61" s="980"/>
      <c r="AE61" s="980"/>
      <c r="AF61" s="980"/>
      <c r="AG61" s="980"/>
      <c r="AH61" s="980"/>
      <c r="AI61" s="980"/>
      <c r="AJ61" s="980"/>
      <c r="AK61" s="980"/>
      <c r="AL61" s="980"/>
      <c r="AM61" s="980"/>
      <c r="AN61" s="980"/>
      <c r="AO61" s="980"/>
      <c r="AP61" s="980"/>
      <c r="AQ61" s="980"/>
      <c r="AR61" s="980"/>
      <c r="AS61" s="980"/>
      <c r="AT61" s="980"/>
      <c r="AU61" s="980"/>
      <c r="AV61" s="980"/>
      <c r="AW61" s="980"/>
      <c r="AX61" s="980"/>
      <c r="AY61" s="980"/>
      <c r="AZ61" s="981"/>
      <c r="BA61" s="982"/>
      <c r="BB61" s="982"/>
      <c r="BC61" s="982"/>
      <c r="BD61" s="982"/>
      <c r="BE61" s="982"/>
      <c r="BF61" s="273"/>
      <c r="BG61" s="273"/>
    </row>
    <row r="62" spans="1:59" s="315" customFormat="1" ht="15.75" customHeight="1" x14ac:dyDescent="0.2">
      <c r="A62" s="304" t="s">
        <v>241</v>
      </c>
      <c r="B62" s="140" t="s">
        <v>15</v>
      </c>
      <c r="C62" s="305" t="s">
        <v>20</v>
      </c>
      <c r="D62" s="306"/>
      <c r="E62" s="134"/>
      <c r="F62" s="134"/>
      <c r="G62" s="134"/>
      <c r="H62" s="307"/>
      <c r="I62" s="308"/>
      <c r="J62" s="309"/>
      <c r="K62" s="134"/>
      <c r="L62" s="134"/>
      <c r="M62" s="134">
        <v>160</v>
      </c>
      <c r="N62" s="307">
        <v>0</v>
      </c>
      <c r="O62" s="308" t="s">
        <v>170</v>
      </c>
      <c r="P62" s="135"/>
      <c r="Q62" s="134"/>
      <c r="R62" s="134"/>
      <c r="S62" s="134"/>
      <c r="T62" s="307"/>
      <c r="U62" s="307"/>
      <c r="V62" s="307"/>
      <c r="W62" s="134"/>
      <c r="X62" s="134"/>
      <c r="Y62" s="134"/>
      <c r="Z62" s="307"/>
      <c r="AA62" s="308"/>
      <c r="AB62" s="309"/>
      <c r="AC62" s="134"/>
      <c r="AD62" s="134"/>
      <c r="AE62" s="134"/>
      <c r="AF62" s="307"/>
      <c r="AG62" s="307"/>
      <c r="AH62" s="307"/>
      <c r="AI62" s="134"/>
      <c r="AJ62" s="134"/>
      <c r="AK62" s="143"/>
      <c r="AL62" s="144"/>
      <c r="AM62" s="310"/>
      <c r="AN62" s="309"/>
      <c r="AO62" s="134"/>
      <c r="AP62" s="134"/>
      <c r="AQ62" s="134"/>
      <c r="AR62" s="307"/>
      <c r="AS62" s="308"/>
      <c r="AT62" s="309"/>
      <c r="AU62" s="134"/>
      <c r="AV62" s="134"/>
      <c r="AW62" s="98"/>
      <c r="AX62" s="36"/>
      <c r="AY62" s="311"/>
      <c r="AZ62" s="312"/>
      <c r="BA62" s="313"/>
      <c r="BB62" s="313"/>
      <c r="BC62" s="313"/>
      <c r="BD62" s="313"/>
      <c r="BE62" s="313"/>
      <c r="BF62" s="314"/>
      <c r="BG62" s="314"/>
    </row>
    <row r="63" spans="1:59" s="315" customFormat="1" ht="15.75" customHeight="1" x14ac:dyDescent="0.2">
      <c r="A63" s="316" t="s">
        <v>336</v>
      </c>
      <c r="B63" s="317" t="s">
        <v>15</v>
      </c>
      <c r="C63" s="318" t="s">
        <v>21</v>
      </c>
      <c r="D63" s="319"/>
      <c r="E63" s="134"/>
      <c r="F63" s="134"/>
      <c r="G63" s="134"/>
      <c r="H63" s="307"/>
      <c r="I63" s="320"/>
      <c r="J63" s="309"/>
      <c r="K63" s="134"/>
      <c r="L63" s="134"/>
      <c r="M63" s="134"/>
      <c r="N63" s="307"/>
      <c r="O63" s="320"/>
      <c r="P63" s="135"/>
      <c r="Q63" s="134"/>
      <c r="R63" s="134"/>
      <c r="S63" s="134"/>
      <c r="T63" s="307"/>
      <c r="U63" s="307"/>
      <c r="V63" s="307"/>
      <c r="W63" s="134"/>
      <c r="X63" s="134"/>
      <c r="Y63" s="134">
        <v>160</v>
      </c>
      <c r="Z63" s="307">
        <v>0</v>
      </c>
      <c r="AA63" s="320" t="s">
        <v>170</v>
      </c>
      <c r="AB63" s="309"/>
      <c r="AC63" s="134"/>
      <c r="AD63" s="134"/>
      <c r="AE63" s="134"/>
      <c r="AF63" s="307"/>
      <c r="AG63" s="307"/>
      <c r="AH63" s="307"/>
      <c r="AI63" s="134"/>
      <c r="AJ63" s="134"/>
      <c r="AK63" s="143"/>
      <c r="AL63" s="144"/>
      <c r="AM63" s="321"/>
      <c r="AN63" s="309"/>
      <c r="AO63" s="134"/>
      <c r="AP63" s="134"/>
      <c r="AQ63" s="134"/>
      <c r="AR63" s="307"/>
      <c r="AS63" s="320"/>
      <c r="AT63" s="309"/>
      <c r="AU63" s="134"/>
      <c r="AV63" s="134"/>
      <c r="AW63" s="98"/>
      <c r="AX63" s="36"/>
      <c r="AY63" s="311"/>
      <c r="AZ63" s="312"/>
      <c r="BA63" s="313"/>
      <c r="BB63" s="313"/>
      <c r="BC63" s="313"/>
      <c r="BD63" s="313"/>
      <c r="BE63" s="313"/>
      <c r="BF63" s="314"/>
      <c r="BG63" s="314"/>
    </row>
    <row r="64" spans="1:59" s="315" customFormat="1" ht="15.75" customHeight="1" x14ac:dyDescent="0.2">
      <c r="A64" s="316" t="s">
        <v>337</v>
      </c>
      <c r="B64" s="317" t="s">
        <v>15</v>
      </c>
      <c r="C64" s="318" t="s">
        <v>33</v>
      </c>
      <c r="D64" s="319"/>
      <c r="E64" s="134"/>
      <c r="F64" s="134"/>
      <c r="G64" s="134"/>
      <c r="H64" s="307"/>
      <c r="I64" s="320"/>
      <c r="J64" s="309"/>
      <c r="K64" s="134"/>
      <c r="L64" s="134"/>
      <c r="M64" s="134"/>
      <c r="N64" s="307"/>
      <c r="O64" s="320"/>
      <c r="P64" s="135"/>
      <c r="Q64" s="134"/>
      <c r="R64" s="134"/>
      <c r="S64" s="134"/>
      <c r="T64" s="307"/>
      <c r="U64" s="307"/>
      <c r="V64" s="307"/>
      <c r="W64" s="134"/>
      <c r="X64" s="134"/>
      <c r="Y64" s="134"/>
      <c r="Z64" s="307"/>
      <c r="AA64" s="320"/>
      <c r="AB64" s="309"/>
      <c r="AC64" s="134"/>
      <c r="AD64" s="134"/>
      <c r="AE64" s="134"/>
      <c r="AF64" s="307"/>
      <c r="AG64" s="307"/>
      <c r="AH64" s="307"/>
      <c r="AI64" s="134"/>
      <c r="AJ64" s="134"/>
      <c r="AK64" s="143">
        <v>160</v>
      </c>
      <c r="AL64" s="144">
        <v>0</v>
      </c>
      <c r="AM64" s="321" t="s">
        <v>170</v>
      </c>
      <c r="AN64" s="309"/>
      <c r="AO64" s="134"/>
      <c r="AP64" s="134"/>
      <c r="AQ64" s="134"/>
      <c r="AR64" s="307"/>
      <c r="AS64" s="320"/>
      <c r="AT64" s="309"/>
      <c r="AU64" s="134"/>
      <c r="AV64" s="134"/>
      <c r="AW64" s="98"/>
      <c r="AX64" s="36"/>
      <c r="AY64" s="311"/>
      <c r="AZ64" s="312"/>
      <c r="BA64" s="313"/>
      <c r="BB64" s="313"/>
      <c r="BC64" s="313"/>
      <c r="BD64" s="313"/>
      <c r="BE64" s="313"/>
      <c r="BF64" s="314"/>
      <c r="BG64" s="314"/>
    </row>
    <row r="65" spans="1:59" s="315" customFormat="1" ht="15.75" customHeight="1" thickBot="1" x14ac:dyDescent="0.25">
      <c r="A65" s="355" t="s">
        <v>338</v>
      </c>
      <c r="B65" s="356" t="s">
        <v>15</v>
      </c>
      <c r="C65" s="322" t="s">
        <v>245</v>
      </c>
      <c r="D65" s="323"/>
      <c r="E65" s="324"/>
      <c r="F65" s="324"/>
      <c r="G65" s="324"/>
      <c r="H65" s="325"/>
      <c r="I65" s="326"/>
      <c r="J65" s="327"/>
      <c r="K65" s="324"/>
      <c r="L65" s="324"/>
      <c r="M65" s="324"/>
      <c r="N65" s="325"/>
      <c r="O65" s="326"/>
      <c r="P65" s="328"/>
      <c r="Q65" s="324"/>
      <c r="R65" s="324"/>
      <c r="S65" s="324"/>
      <c r="T65" s="325"/>
      <c r="U65" s="325"/>
      <c r="V65" s="325"/>
      <c r="W65" s="324"/>
      <c r="X65" s="324"/>
      <c r="Y65" s="324"/>
      <c r="Z65" s="325"/>
      <c r="AA65" s="326"/>
      <c r="AB65" s="327"/>
      <c r="AC65" s="324"/>
      <c r="AD65" s="324"/>
      <c r="AE65" s="324"/>
      <c r="AF65" s="325"/>
      <c r="AG65" s="325"/>
      <c r="AH65" s="325"/>
      <c r="AI65" s="324"/>
      <c r="AJ65" s="324"/>
      <c r="AK65" s="324"/>
      <c r="AL65" s="325"/>
      <c r="AM65" s="329"/>
      <c r="AN65" s="327"/>
      <c r="AO65" s="324"/>
      <c r="AP65" s="324"/>
      <c r="AQ65" s="324"/>
      <c r="AR65" s="325"/>
      <c r="AS65" s="326"/>
      <c r="AT65" s="327"/>
      <c r="AU65" s="324"/>
      <c r="AV65" s="324"/>
      <c r="AW65" s="330">
        <v>80</v>
      </c>
      <c r="AX65" s="331">
        <v>0</v>
      </c>
      <c r="AY65" s="332" t="s">
        <v>170</v>
      </c>
      <c r="AZ65" s="312"/>
      <c r="BA65" s="313"/>
      <c r="BB65" s="313"/>
      <c r="BC65" s="313"/>
      <c r="BD65" s="313"/>
      <c r="BE65" s="313"/>
      <c r="BF65" s="314"/>
      <c r="BG65" s="314"/>
    </row>
    <row r="66" spans="1:59" s="315" customFormat="1" ht="9.9499999999999993" customHeight="1" thickTop="1" x14ac:dyDescent="0.2">
      <c r="A66" s="989"/>
      <c r="B66" s="990"/>
      <c r="C66" s="990"/>
      <c r="D66" s="990"/>
      <c r="E66" s="990"/>
      <c r="F66" s="990"/>
      <c r="G66" s="990"/>
      <c r="H66" s="990"/>
      <c r="I66" s="990"/>
      <c r="J66" s="990"/>
      <c r="K66" s="990"/>
      <c r="L66" s="990"/>
      <c r="M66" s="990"/>
      <c r="N66" s="990"/>
      <c r="O66" s="990"/>
      <c r="P66" s="990"/>
      <c r="Q66" s="990"/>
      <c r="R66" s="990"/>
      <c r="S66" s="990"/>
      <c r="T66" s="990"/>
      <c r="U66" s="990"/>
      <c r="V66" s="990"/>
      <c r="W66" s="990"/>
      <c r="X66" s="990"/>
      <c r="Y66" s="990"/>
      <c r="Z66" s="990"/>
      <c r="AA66" s="991"/>
      <c r="AB66" s="333"/>
      <c r="AC66" s="333"/>
      <c r="AD66" s="333"/>
      <c r="AE66" s="333"/>
      <c r="AF66" s="333"/>
      <c r="AG66" s="333"/>
      <c r="AH66" s="333"/>
      <c r="AI66" s="333"/>
      <c r="AJ66" s="333"/>
      <c r="AK66" s="333"/>
      <c r="AL66" s="333"/>
      <c r="AM66" s="333"/>
      <c r="AN66" s="333"/>
      <c r="AO66" s="333"/>
      <c r="AP66" s="333"/>
      <c r="AQ66" s="333"/>
      <c r="AR66" s="333"/>
      <c r="AS66" s="333"/>
      <c r="AT66" s="333"/>
      <c r="AU66" s="333"/>
      <c r="AV66" s="333"/>
      <c r="AW66" s="334"/>
      <c r="AX66" s="334"/>
      <c r="AY66" s="334"/>
      <c r="AZ66" s="335"/>
      <c r="BA66" s="336"/>
      <c r="BB66" s="336"/>
      <c r="BC66" s="336"/>
      <c r="BD66" s="336"/>
      <c r="BE66" s="337"/>
    </row>
    <row r="67" spans="1:59" s="315" customFormat="1" ht="15.75" customHeight="1" x14ac:dyDescent="0.2">
      <c r="A67" s="986" t="s">
        <v>22</v>
      </c>
      <c r="B67" s="987"/>
      <c r="C67" s="987"/>
      <c r="D67" s="987"/>
      <c r="E67" s="987"/>
      <c r="F67" s="987"/>
      <c r="G67" s="987"/>
      <c r="H67" s="987"/>
      <c r="I67" s="987"/>
      <c r="J67" s="987"/>
      <c r="K67" s="987"/>
      <c r="L67" s="987"/>
      <c r="M67" s="987"/>
      <c r="N67" s="987"/>
      <c r="O67" s="987"/>
      <c r="P67" s="987"/>
      <c r="Q67" s="987"/>
      <c r="R67" s="987"/>
      <c r="S67" s="987"/>
      <c r="T67" s="987"/>
      <c r="U67" s="987"/>
      <c r="V67" s="987"/>
      <c r="W67" s="987"/>
      <c r="X67" s="987"/>
      <c r="Y67" s="987"/>
      <c r="Z67" s="987"/>
      <c r="AA67" s="987"/>
      <c r="AB67" s="338"/>
      <c r="AC67" s="338"/>
      <c r="AD67" s="338"/>
      <c r="AE67" s="338"/>
      <c r="AF67" s="338"/>
      <c r="AG67" s="338"/>
      <c r="AH67" s="338"/>
      <c r="AI67" s="338"/>
      <c r="AJ67" s="338"/>
      <c r="AK67" s="338"/>
      <c r="AL67" s="338"/>
      <c r="AM67" s="338"/>
      <c r="AN67" s="338"/>
      <c r="AO67" s="338"/>
      <c r="AP67" s="338"/>
      <c r="AQ67" s="338"/>
      <c r="AR67" s="338"/>
      <c r="AS67" s="338"/>
      <c r="AT67" s="338"/>
      <c r="AU67" s="338"/>
      <c r="AV67" s="338"/>
      <c r="AW67" s="338"/>
      <c r="AX67" s="338"/>
      <c r="AY67" s="338"/>
      <c r="AZ67" s="335"/>
      <c r="BA67" s="336"/>
      <c r="BB67" s="336"/>
      <c r="BC67" s="336"/>
      <c r="BD67" s="336"/>
      <c r="BE67" s="337"/>
    </row>
    <row r="68" spans="1:59" s="315" customFormat="1" ht="15.75" customHeight="1" x14ac:dyDescent="0.25">
      <c r="A68" s="339"/>
      <c r="B68" s="133"/>
      <c r="C68" s="340" t="s">
        <v>23</v>
      </c>
      <c r="D68" s="156"/>
      <c r="E68" s="157"/>
      <c r="F68" s="157"/>
      <c r="G68" s="157"/>
      <c r="H68" s="25"/>
      <c r="I68" s="158" t="str">
        <f>IF(COUNTIF(I12:I65,"A")=0,"",COUNTIF(I12:I65,"A"))</f>
        <v/>
      </c>
      <c r="J68" s="156"/>
      <c r="K68" s="157"/>
      <c r="L68" s="157"/>
      <c r="M68" s="157"/>
      <c r="N68" s="25"/>
      <c r="O68" s="158">
        <f>IF(COUNTIF(O12:O65,"A")=0,"",COUNTIF(O12:O65,"A"))</f>
        <v>1</v>
      </c>
      <c r="P68" s="156"/>
      <c r="Q68" s="157"/>
      <c r="R68" s="157"/>
      <c r="S68" s="157"/>
      <c r="T68" s="25"/>
      <c r="U68" s="158" t="str">
        <f>IF(COUNTIF(U12:U65,"A")=0,"",COUNTIF(U12:U65,"A"))</f>
        <v/>
      </c>
      <c r="V68" s="156"/>
      <c r="W68" s="157"/>
      <c r="X68" s="157"/>
      <c r="Y68" s="157"/>
      <c r="Z68" s="25"/>
      <c r="AA68" s="158">
        <f>IF(COUNTIF(AA12:AA65,"A")=0,"",COUNTIF(AA12:AA65,"A"))</f>
        <v>1</v>
      </c>
      <c r="AB68" s="156"/>
      <c r="AC68" s="157"/>
      <c r="AD68" s="157"/>
      <c r="AE68" s="157"/>
      <c r="AF68" s="25"/>
      <c r="AG68" s="158" t="str">
        <f>IF(COUNTIF(AG12:AG65,"A")=0,"",COUNTIF(AG12:AG65,"A"))</f>
        <v/>
      </c>
      <c r="AH68" s="156"/>
      <c r="AI68" s="157"/>
      <c r="AJ68" s="157"/>
      <c r="AK68" s="157"/>
      <c r="AL68" s="25"/>
      <c r="AM68" s="158">
        <f>IF(COUNTIF(AM12:AM65,"A")=0,"",COUNTIF(AM12:AM65,"A"))</f>
        <v>1</v>
      </c>
      <c r="AN68" s="156"/>
      <c r="AO68" s="157"/>
      <c r="AP68" s="157"/>
      <c r="AQ68" s="157"/>
      <c r="AR68" s="25"/>
      <c r="AS68" s="158" t="str">
        <f>IF(COUNTIF(AS12:AS65,"A")=0,"",COUNTIF(AS12:AS65,"A"))</f>
        <v/>
      </c>
      <c r="AT68" s="156"/>
      <c r="AU68" s="157"/>
      <c r="AV68" s="157"/>
      <c r="AW68" s="157"/>
      <c r="AX68" s="25"/>
      <c r="AY68" s="158">
        <f>IF(COUNTIF(AY12:AY65,"A")=0,"",COUNTIF(AY12:AY65,"A"))</f>
        <v>1</v>
      </c>
      <c r="AZ68" s="159"/>
      <c r="BA68" s="157"/>
      <c r="BB68" s="157"/>
      <c r="BC68" s="157"/>
      <c r="BD68" s="25"/>
      <c r="BE68" s="188">
        <f t="shared" ref="BE68:BE80" si="87">IF(SUM(I68:AY68)=0,"",SUM(I68:AY68))</f>
        <v>4</v>
      </c>
    </row>
    <row r="69" spans="1:59" s="315" customFormat="1" ht="15.75" customHeight="1" x14ac:dyDescent="0.25">
      <c r="A69" s="339"/>
      <c r="B69" s="133"/>
      <c r="C69" s="340" t="s">
        <v>24</v>
      </c>
      <c r="D69" s="156"/>
      <c r="E69" s="157"/>
      <c r="F69" s="157"/>
      <c r="G69" s="157"/>
      <c r="H69" s="25"/>
      <c r="I69" s="158" t="str">
        <f>IF(COUNTIF(I12:I65,"B")=0,"",COUNTIF(I12:I65,"B"))</f>
        <v/>
      </c>
      <c r="J69" s="156"/>
      <c r="K69" s="157"/>
      <c r="L69" s="157"/>
      <c r="M69" s="157"/>
      <c r="N69" s="25"/>
      <c r="O69" s="158" t="str">
        <f>IF(COUNTIF(O12:O65,"B")=0,"",COUNTIF(O12:O65,"B"))</f>
        <v/>
      </c>
      <c r="P69" s="156"/>
      <c r="Q69" s="157"/>
      <c r="R69" s="157"/>
      <c r="S69" s="157"/>
      <c r="T69" s="25"/>
      <c r="U69" s="158">
        <f>IF(COUNTIF(U12:U65,"B")=0,"",COUNTIF(U12:U65,"B"))</f>
        <v>1</v>
      </c>
      <c r="V69" s="156"/>
      <c r="W69" s="157"/>
      <c r="X69" s="157"/>
      <c r="Y69" s="157"/>
      <c r="Z69" s="25"/>
      <c r="AA69" s="158" t="str">
        <f>IF(COUNTIF(AA12:AA65,"B")=0,"",COUNTIF(AA12:AA65,"B"))</f>
        <v/>
      </c>
      <c r="AB69" s="156"/>
      <c r="AC69" s="157"/>
      <c r="AD69" s="157"/>
      <c r="AE69" s="157"/>
      <c r="AF69" s="25"/>
      <c r="AG69" s="158" t="str">
        <f>IF(COUNTIF(AG12:AG65,"B")=0,"",COUNTIF(AG12:AG65,"B"))</f>
        <v/>
      </c>
      <c r="AH69" s="156"/>
      <c r="AI69" s="157"/>
      <c r="AJ69" s="157"/>
      <c r="AK69" s="157"/>
      <c r="AL69" s="25"/>
      <c r="AM69" s="158">
        <f>IF(COUNTIF(AM12:AM65,"B")=0,"",COUNTIF(AM12:AM65,"B"))</f>
        <v>1</v>
      </c>
      <c r="AN69" s="156"/>
      <c r="AO69" s="157"/>
      <c r="AP69" s="157"/>
      <c r="AQ69" s="157"/>
      <c r="AR69" s="25"/>
      <c r="AS69" s="158">
        <v>2</v>
      </c>
      <c r="AT69" s="156"/>
      <c r="AU69" s="157"/>
      <c r="AV69" s="157"/>
      <c r="AW69" s="157"/>
      <c r="AX69" s="25"/>
      <c r="AY69" s="158">
        <f>IF(COUNTIF(AY12:AY65,"B")=0,"",COUNTIF(AY12:AY65,"B"))</f>
        <v>1</v>
      </c>
      <c r="AZ69" s="159"/>
      <c r="BA69" s="157"/>
      <c r="BB69" s="157"/>
      <c r="BC69" s="157"/>
      <c r="BD69" s="25"/>
      <c r="BE69" s="188">
        <f t="shared" si="87"/>
        <v>5</v>
      </c>
    </row>
    <row r="70" spans="1:59" s="315" customFormat="1" ht="15.75" customHeight="1" x14ac:dyDescent="0.25">
      <c r="A70" s="339"/>
      <c r="B70" s="133"/>
      <c r="C70" s="340" t="s">
        <v>60</v>
      </c>
      <c r="D70" s="156"/>
      <c r="E70" s="157"/>
      <c r="F70" s="157"/>
      <c r="G70" s="157"/>
      <c r="H70" s="25"/>
      <c r="I70" s="158">
        <f>IF(COUNTIF(I12:I65,"ÉÉ")=0,"",COUNTIF(I12:I65,"ÉÉ"))</f>
        <v>2</v>
      </c>
      <c r="J70" s="156"/>
      <c r="K70" s="157"/>
      <c r="L70" s="157"/>
      <c r="M70" s="157"/>
      <c r="N70" s="25"/>
      <c r="O70" s="158">
        <f>IF(COUNTIF(O12:O65,"ÉÉ")=0,"",COUNTIF(O12:O65,"ÉÉ"))</f>
        <v>2</v>
      </c>
      <c r="P70" s="156"/>
      <c r="Q70" s="157"/>
      <c r="R70" s="157"/>
      <c r="S70" s="157"/>
      <c r="T70" s="25"/>
      <c r="U70" s="158" t="str">
        <f>IF(COUNTIF(U12:U65,"ÉÉ")=0,"",COUNTIF(U12:U65,"ÉÉ"))</f>
        <v/>
      </c>
      <c r="V70" s="156"/>
      <c r="W70" s="157"/>
      <c r="X70" s="157"/>
      <c r="Y70" s="157"/>
      <c r="Z70" s="25"/>
      <c r="AA70" s="158" t="str">
        <f>IF(COUNTIF(AA12:AA65,"ÉÉ")=0,"",COUNTIF(AA12:AA65,"ÉÉ"))</f>
        <v/>
      </c>
      <c r="AB70" s="156"/>
      <c r="AC70" s="157"/>
      <c r="AD70" s="157"/>
      <c r="AE70" s="157"/>
      <c r="AF70" s="25"/>
      <c r="AG70" s="158">
        <f>IF(COUNTIF(AG12:AG65,"ÉÉ")=0,"",COUNTIF(AG12:AG65,"ÉÉ"))</f>
        <v>1</v>
      </c>
      <c r="AH70" s="156"/>
      <c r="AI70" s="157"/>
      <c r="AJ70" s="157"/>
      <c r="AK70" s="157"/>
      <c r="AL70" s="25"/>
      <c r="AM70" s="158" t="str">
        <f>IF(COUNTIF(AM12:AM65,"ÉÉ")=0,"",COUNTIF(AM12:AM65,"ÉÉ"))</f>
        <v/>
      </c>
      <c r="AN70" s="156"/>
      <c r="AO70" s="157"/>
      <c r="AP70" s="157"/>
      <c r="AQ70" s="157"/>
      <c r="AR70" s="25"/>
      <c r="AS70" s="158" t="str">
        <f>IF(COUNTIF(AS12:AS65,"ÉÉ")=0,"",COUNTIF(AS12:AS65,"ÉÉ"))</f>
        <v/>
      </c>
      <c r="AT70" s="156"/>
      <c r="AU70" s="157"/>
      <c r="AV70" s="157"/>
      <c r="AW70" s="157"/>
      <c r="AX70" s="25"/>
      <c r="AY70" s="158">
        <f>IF(COUNTIF(AY12:AY65,"ÉÉ")=0,"",COUNTIF(AY12:AY65,"ÉÉ"))</f>
        <v>1</v>
      </c>
      <c r="AZ70" s="159"/>
      <c r="BA70" s="157"/>
      <c r="BB70" s="157"/>
      <c r="BC70" s="157"/>
      <c r="BD70" s="25"/>
      <c r="BE70" s="188">
        <f t="shared" si="87"/>
        <v>6</v>
      </c>
    </row>
    <row r="71" spans="1:59" s="315" customFormat="1" ht="15.75" customHeight="1" x14ac:dyDescent="0.25">
      <c r="A71" s="339"/>
      <c r="B71" s="133"/>
      <c r="C71" s="340" t="s">
        <v>61</v>
      </c>
      <c r="D71" s="162"/>
      <c r="E71" s="163"/>
      <c r="F71" s="163"/>
      <c r="G71" s="163"/>
      <c r="H71" s="164"/>
      <c r="I71" s="158" t="str">
        <f>IF(COUNTIF(I12:I65,"ÉÉ(Z)")=0,"",COUNTIF(I12:I65,"ÉÉ(Z)"))</f>
        <v/>
      </c>
      <c r="J71" s="162"/>
      <c r="K71" s="163"/>
      <c r="L71" s="163"/>
      <c r="M71" s="163"/>
      <c r="N71" s="164"/>
      <c r="O71" s="158" t="str">
        <f>IF(COUNTIF(O12:O65,"ÉÉ(Z)")=0,"",COUNTIF(O12:O65,"ÉÉ(Z)"))</f>
        <v/>
      </c>
      <c r="P71" s="162"/>
      <c r="Q71" s="163"/>
      <c r="R71" s="163"/>
      <c r="S71" s="163"/>
      <c r="T71" s="164"/>
      <c r="U71" s="158" t="str">
        <f>IF(COUNTIF(U12:U65,"ÉÉ(Z)")=0,"",COUNTIF(U12:U65,"ÉÉ(Z)"))</f>
        <v/>
      </c>
      <c r="V71" s="162"/>
      <c r="W71" s="163"/>
      <c r="X71" s="163"/>
      <c r="Y71" s="163"/>
      <c r="Z71" s="164"/>
      <c r="AA71" s="158" t="str">
        <f>IF(COUNTIF(AA12:AA65,"ÉÉ(Z)")=0,"",COUNTIF(AA12:AA65,"ÉÉ(Z)"))</f>
        <v/>
      </c>
      <c r="AB71" s="162"/>
      <c r="AC71" s="163"/>
      <c r="AD71" s="163"/>
      <c r="AE71" s="163"/>
      <c r="AF71" s="164"/>
      <c r="AG71" s="158" t="str">
        <f>IF(COUNTIF(AG12:AG65,"ÉÉ(Z)")=0,"",COUNTIF(AG12:AG65,"ÉÉ(Z)"))</f>
        <v/>
      </c>
      <c r="AH71" s="162"/>
      <c r="AI71" s="163"/>
      <c r="AJ71" s="163"/>
      <c r="AK71" s="163"/>
      <c r="AL71" s="164"/>
      <c r="AM71" s="158">
        <f>IF(COUNTIF(AM12:AM65,"ÉÉ(Z)")=0,"",COUNTIF(AM12:AM65,"ÉÉ(Z)"))</f>
        <v>1</v>
      </c>
      <c r="AN71" s="162"/>
      <c r="AO71" s="163"/>
      <c r="AP71" s="163"/>
      <c r="AQ71" s="163"/>
      <c r="AR71" s="164"/>
      <c r="AS71" s="158">
        <v>1</v>
      </c>
      <c r="AT71" s="162"/>
      <c r="AU71" s="163"/>
      <c r="AV71" s="163"/>
      <c r="AW71" s="163"/>
      <c r="AX71" s="164"/>
      <c r="AY71" s="158" t="str">
        <f>IF(COUNTIF(AY12:AY65,"ÉÉ(Z)")=0,"",COUNTIF(AY12:AY65,"ÉÉ(Z)"))</f>
        <v/>
      </c>
      <c r="AZ71" s="165"/>
      <c r="BA71" s="163"/>
      <c r="BB71" s="163"/>
      <c r="BC71" s="163"/>
      <c r="BD71" s="164"/>
      <c r="BE71" s="188">
        <f t="shared" si="87"/>
        <v>2</v>
      </c>
    </row>
    <row r="72" spans="1:59" s="315" customFormat="1" ht="15.75" customHeight="1" x14ac:dyDescent="0.25">
      <c r="A72" s="339"/>
      <c r="B72" s="133"/>
      <c r="C72" s="340" t="s">
        <v>62</v>
      </c>
      <c r="D72" s="156"/>
      <c r="E72" s="157"/>
      <c r="F72" s="157"/>
      <c r="G72" s="157"/>
      <c r="H72" s="25"/>
      <c r="I72" s="158" t="str">
        <f>IF(COUNTIF(I12:I65,"GYJ")=0,"",COUNTIF(I12:I65,"GYJ"))</f>
        <v/>
      </c>
      <c r="J72" s="156"/>
      <c r="K72" s="157"/>
      <c r="L72" s="157"/>
      <c r="M72" s="157"/>
      <c r="N72" s="25"/>
      <c r="O72" s="158">
        <f>IF(COUNTIF(O12:O65,"GYJ")=0,"",COUNTIF(O12:O65,"GYJ"))</f>
        <v>2</v>
      </c>
      <c r="P72" s="156"/>
      <c r="Q72" s="157"/>
      <c r="R72" s="157"/>
      <c r="S72" s="157"/>
      <c r="T72" s="25"/>
      <c r="U72" s="158">
        <f>IF(COUNTIF(U12:U65,"GYJ")=0,"",COUNTIF(U12:U65,"GYJ"))</f>
        <v>2</v>
      </c>
      <c r="V72" s="156"/>
      <c r="W72" s="157"/>
      <c r="X72" s="157"/>
      <c r="Y72" s="157"/>
      <c r="Z72" s="25"/>
      <c r="AA72" s="158">
        <f>IF(COUNTIF(AA12:AA65,"GYJ")=0,"",COUNTIF(AA12:AA65,"GYJ"))</f>
        <v>3</v>
      </c>
      <c r="AB72" s="156"/>
      <c r="AC72" s="157"/>
      <c r="AD72" s="157"/>
      <c r="AE72" s="157"/>
      <c r="AF72" s="25"/>
      <c r="AG72" s="158">
        <f>IF(COUNTIF(AG12:AG65,"GYJ")=0,"",COUNTIF(AG12:AG65,"GYJ"))</f>
        <v>1</v>
      </c>
      <c r="AH72" s="156"/>
      <c r="AI72" s="157"/>
      <c r="AJ72" s="157"/>
      <c r="AK72" s="157"/>
      <c r="AL72" s="25"/>
      <c r="AM72" s="158">
        <f>IF(COUNTIF(AM12:AM65,"GYJ")=0,"",COUNTIF(AM12:AM65,"GYJ"))</f>
        <v>1</v>
      </c>
      <c r="AN72" s="156"/>
      <c r="AO72" s="157"/>
      <c r="AP72" s="157"/>
      <c r="AQ72" s="157"/>
      <c r="AR72" s="25"/>
      <c r="AS72" s="158">
        <f>IF(COUNTIF(AS12:AS65,"GYJ")=0,"",COUNTIF(AS12:AS65,"GYJ"))</f>
        <v>1</v>
      </c>
      <c r="AT72" s="156"/>
      <c r="AU72" s="157"/>
      <c r="AV72" s="157"/>
      <c r="AW72" s="157"/>
      <c r="AX72" s="25"/>
      <c r="AY72" s="158">
        <f>IF(COUNTIF(AY12:AY65,"GYJ")=0,"",COUNTIF(AY12:AY65,"GYJ"))</f>
        <v>2</v>
      </c>
      <c r="AZ72" s="159"/>
      <c r="BA72" s="157"/>
      <c r="BB72" s="157"/>
      <c r="BC72" s="157"/>
      <c r="BD72" s="25"/>
      <c r="BE72" s="188">
        <f t="shared" si="87"/>
        <v>12</v>
      </c>
    </row>
    <row r="73" spans="1:59" s="315" customFormat="1" ht="15.75" customHeight="1" x14ac:dyDescent="0.25">
      <c r="A73" s="339"/>
      <c r="B73" s="341"/>
      <c r="C73" s="340" t="s">
        <v>63</v>
      </c>
      <c r="D73" s="156"/>
      <c r="E73" s="157"/>
      <c r="F73" s="157"/>
      <c r="G73" s="157"/>
      <c r="H73" s="25"/>
      <c r="I73" s="158" t="str">
        <f>IF(COUNTIF(I12:I65,"GYJ(Z)")=0,"",COUNTIF(I12:I65,"GYJ(Z)"))</f>
        <v/>
      </c>
      <c r="J73" s="156"/>
      <c r="K73" s="157"/>
      <c r="L73" s="157"/>
      <c r="M73" s="157"/>
      <c r="N73" s="25"/>
      <c r="O73" s="158" t="str">
        <f>IF(COUNTIF(O12:O65,"GYJ(Z)")=0,"",COUNTIF(O12:O65,"GYJ(Z)"))</f>
        <v/>
      </c>
      <c r="P73" s="156"/>
      <c r="Q73" s="157"/>
      <c r="R73" s="157"/>
      <c r="S73" s="157"/>
      <c r="T73" s="25"/>
      <c r="U73" s="158" t="str">
        <f>IF(COUNTIF(U12:U65,"GYJ(Z)")=0,"",COUNTIF(U12:U65,"GYJ(Z)"))</f>
        <v/>
      </c>
      <c r="V73" s="156"/>
      <c r="W73" s="157"/>
      <c r="X73" s="157"/>
      <c r="Y73" s="157"/>
      <c r="Z73" s="25"/>
      <c r="AA73" s="158" t="str">
        <f>IF(COUNTIF(AA12:AA65,"GYJ(Z)")=0,"",COUNTIF(AA12:AA65,"GYJ(Z)"))</f>
        <v/>
      </c>
      <c r="AB73" s="156"/>
      <c r="AC73" s="157"/>
      <c r="AD73" s="157"/>
      <c r="AE73" s="157"/>
      <c r="AF73" s="25"/>
      <c r="AG73" s="158" t="str">
        <f>IF(COUNTIF(AG12:AG65,"GYJ(Z)")=0,"",COUNTIF(AG12:AG65,"GYJ(Z)"))</f>
        <v/>
      </c>
      <c r="AH73" s="156"/>
      <c r="AI73" s="157"/>
      <c r="AJ73" s="157"/>
      <c r="AK73" s="157"/>
      <c r="AL73" s="25"/>
      <c r="AM73" s="158" t="str">
        <f>IF(COUNTIF(AM12:AM65,"GYJ(Z)")=0,"",COUNTIF(AM12:AM65,"GYJ(Z)"))</f>
        <v/>
      </c>
      <c r="AN73" s="156"/>
      <c r="AO73" s="157"/>
      <c r="AP73" s="157"/>
      <c r="AQ73" s="157"/>
      <c r="AR73" s="25"/>
      <c r="AS73" s="158">
        <f>IF(COUNTIF(AS12:AS65,"GYJ(Z)")=0,"",COUNTIF(AS12:AS65,"GYJ(Z)"))</f>
        <v>1</v>
      </c>
      <c r="AT73" s="156"/>
      <c r="AU73" s="157"/>
      <c r="AV73" s="157"/>
      <c r="AW73" s="157"/>
      <c r="AX73" s="25"/>
      <c r="AY73" s="158" t="str">
        <f>IF(COUNTIF(AY12:AY65,"GYJ(Z)")=0,"",COUNTIF(AY12:AY65,"GYJ(Z)"))</f>
        <v/>
      </c>
      <c r="AZ73" s="159"/>
      <c r="BA73" s="157"/>
      <c r="BB73" s="157"/>
      <c r="BC73" s="157"/>
      <c r="BD73" s="25"/>
      <c r="BE73" s="188">
        <f t="shared" si="87"/>
        <v>1</v>
      </c>
    </row>
    <row r="74" spans="1:59" s="315" customFormat="1" ht="15.75" customHeight="1" x14ac:dyDescent="0.25">
      <c r="A74" s="339"/>
      <c r="B74" s="133"/>
      <c r="C74" s="155" t="s">
        <v>35</v>
      </c>
      <c r="D74" s="156"/>
      <c r="E74" s="157"/>
      <c r="F74" s="157"/>
      <c r="G74" s="157"/>
      <c r="H74" s="25"/>
      <c r="I74" s="158" t="str">
        <f>IF(COUNTIF(I12:I65,"K")=0,"",COUNTIF(I12:I65,"K"))</f>
        <v/>
      </c>
      <c r="J74" s="156"/>
      <c r="K74" s="157"/>
      <c r="L74" s="157"/>
      <c r="M74" s="157"/>
      <c r="N74" s="25"/>
      <c r="O74" s="158" t="str">
        <f>IF(COUNTIF(O12:O65,"K")=0,"",COUNTIF(O12:O65,"K"))</f>
        <v/>
      </c>
      <c r="P74" s="156"/>
      <c r="Q74" s="157"/>
      <c r="R74" s="157"/>
      <c r="S74" s="157"/>
      <c r="T74" s="25"/>
      <c r="U74" s="158" t="str">
        <f>IF(COUNTIF(U12:U65,"K")=0,"",COUNTIF(U12:U65,"K"))</f>
        <v/>
      </c>
      <c r="V74" s="156"/>
      <c r="W74" s="157"/>
      <c r="X74" s="157"/>
      <c r="Y74" s="157"/>
      <c r="Z74" s="25"/>
      <c r="AA74" s="158" t="str">
        <f>IF(COUNTIF(AA12:AA65,"K")=0,"",COUNTIF(AA12:AA65,"K"))</f>
        <v/>
      </c>
      <c r="AB74" s="156"/>
      <c r="AC74" s="157"/>
      <c r="AD74" s="157"/>
      <c r="AE74" s="157"/>
      <c r="AF74" s="25"/>
      <c r="AG74" s="158" t="str">
        <f>IF(COUNTIF(AG12:AG65,"K")=0,"",COUNTIF(AG12:AG65,"K"))</f>
        <v/>
      </c>
      <c r="AH74" s="156"/>
      <c r="AI74" s="157"/>
      <c r="AJ74" s="157"/>
      <c r="AK74" s="157"/>
      <c r="AL74" s="25"/>
      <c r="AM74" s="158">
        <f>IF(COUNTIF(AM12:AM65,"K")=0,"",COUNTIF(AM12:AM65,"K"))</f>
        <v>2</v>
      </c>
      <c r="AN74" s="156"/>
      <c r="AO74" s="157"/>
      <c r="AP74" s="157"/>
      <c r="AQ74" s="157"/>
      <c r="AR74" s="25"/>
      <c r="AS74" s="158" t="str">
        <f>IF(COUNTIF(AS12:AS65,"K")=0,"",COUNTIF(AS12:AS65,"K"))</f>
        <v/>
      </c>
      <c r="AT74" s="156"/>
      <c r="AU74" s="157"/>
      <c r="AV74" s="157"/>
      <c r="AW74" s="157"/>
      <c r="AX74" s="25"/>
      <c r="AY74" s="158" t="str">
        <f>IF(COUNTIF(AY12:AY65,"K")=0,"",COUNTIF(AY12:AY65,"K"))</f>
        <v/>
      </c>
      <c r="AZ74" s="159"/>
      <c r="BA74" s="157"/>
      <c r="BB74" s="157"/>
      <c r="BC74" s="157"/>
      <c r="BD74" s="25"/>
      <c r="BE74" s="188">
        <f t="shared" si="87"/>
        <v>2</v>
      </c>
    </row>
    <row r="75" spans="1:59" s="315" customFormat="1" ht="15.75" customHeight="1" x14ac:dyDescent="0.25">
      <c r="A75" s="339"/>
      <c r="B75" s="133"/>
      <c r="C75" s="155" t="s">
        <v>36</v>
      </c>
      <c r="D75" s="156"/>
      <c r="E75" s="157"/>
      <c r="F75" s="157"/>
      <c r="G75" s="157"/>
      <c r="H75" s="25"/>
      <c r="I75" s="158" t="str">
        <f>IF(COUNTIF(I12:I65,"K(Z)")=0,"",COUNTIF(I12:I65,"K(Z)"))</f>
        <v/>
      </c>
      <c r="J75" s="156"/>
      <c r="K75" s="157"/>
      <c r="L75" s="157"/>
      <c r="M75" s="157"/>
      <c r="N75" s="25"/>
      <c r="O75" s="158">
        <f>IF(COUNTIF(O12:O65,"K(Z)")=0,"",COUNTIF(O12:O65,"K(Z)"))</f>
        <v>1</v>
      </c>
      <c r="P75" s="156"/>
      <c r="Q75" s="157"/>
      <c r="R75" s="157"/>
      <c r="S75" s="157"/>
      <c r="T75" s="25"/>
      <c r="U75" s="158">
        <f>IF(COUNTIF(U12:U65,"K(Z)")=0,"",COUNTIF(U12:U65,"K(Z)"))</f>
        <v>1</v>
      </c>
      <c r="V75" s="156"/>
      <c r="W75" s="157"/>
      <c r="X75" s="157"/>
      <c r="Y75" s="157"/>
      <c r="Z75" s="25"/>
      <c r="AA75" s="158">
        <f>IF(COUNTIF(AA12:AA65,"K(Z)")=0,"",COUNTIF(AA12:AA65,"K(Z)"))</f>
        <v>1</v>
      </c>
      <c r="AB75" s="156"/>
      <c r="AC75" s="157"/>
      <c r="AD75" s="157"/>
      <c r="AE75" s="157"/>
      <c r="AF75" s="25"/>
      <c r="AG75" s="158">
        <f>IF(COUNTIF(AG12:AG65,"K(Z)")=0,"",COUNTIF(AG12:AG65,"K(Z)"))</f>
        <v>3</v>
      </c>
      <c r="AH75" s="156"/>
      <c r="AI75" s="157"/>
      <c r="AJ75" s="157"/>
      <c r="AK75" s="157"/>
      <c r="AL75" s="25"/>
      <c r="AM75" s="158">
        <f>IF(COUNTIF(AM12:AM65,"K(Z)")=0,"",COUNTIF(AM12:AM65,"K(Z)"))</f>
        <v>3</v>
      </c>
      <c r="AN75" s="156"/>
      <c r="AO75" s="157"/>
      <c r="AP75" s="157"/>
      <c r="AQ75" s="157"/>
      <c r="AR75" s="25"/>
      <c r="AS75" s="158">
        <f>IF(COUNTIF(AS12:AS65,"K(Z)")=0,"",COUNTIF(AS12:AS65,"K(Z)"))</f>
        <v>2</v>
      </c>
      <c r="AT75" s="156"/>
      <c r="AU75" s="157"/>
      <c r="AV75" s="157"/>
      <c r="AW75" s="157"/>
      <c r="AX75" s="25"/>
      <c r="AY75" s="158">
        <f>IF(COUNTIF(AY12:AY65,"K(Z)")=0,"",COUNTIF(AY12:AY65,"K(Z)"))</f>
        <v>3</v>
      </c>
      <c r="AZ75" s="159"/>
      <c r="BA75" s="157"/>
      <c r="BB75" s="157"/>
      <c r="BC75" s="157"/>
      <c r="BD75" s="25"/>
      <c r="BE75" s="188">
        <f t="shared" si="87"/>
        <v>14</v>
      </c>
    </row>
    <row r="76" spans="1:59" s="315" customFormat="1" ht="15.75" customHeight="1" x14ac:dyDescent="0.25">
      <c r="A76" s="339"/>
      <c r="B76" s="133"/>
      <c r="C76" s="340" t="s">
        <v>25</v>
      </c>
      <c r="D76" s="156"/>
      <c r="E76" s="157"/>
      <c r="F76" s="157"/>
      <c r="G76" s="157"/>
      <c r="H76" s="25"/>
      <c r="I76" s="158" t="str">
        <f>IF(COUNTIF(I12:I65,"AV")=0,"",COUNTIF(I12:I65,"AV"))</f>
        <v/>
      </c>
      <c r="J76" s="156"/>
      <c r="K76" s="157"/>
      <c r="L76" s="157"/>
      <c r="M76" s="157"/>
      <c r="N76" s="25"/>
      <c r="O76" s="158" t="str">
        <f>IF(COUNTIF(O12:O65,"AV")=0,"",COUNTIF(O12:O65,"AV"))</f>
        <v/>
      </c>
      <c r="P76" s="156"/>
      <c r="Q76" s="157"/>
      <c r="R76" s="157"/>
      <c r="S76" s="157"/>
      <c r="T76" s="25"/>
      <c r="U76" s="158" t="str">
        <f>IF(COUNTIF(U12:U65,"AV")=0,"",COUNTIF(U12:U65,"AV"))</f>
        <v/>
      </c>
      <c r="V76" s="156"/>
      <c r="W76" s="157"/>
      <c r="X76" s="157"/>
      <c r="Y76" s="157"/>
      <c r="Z76" s="25"/>
      <c r="AA76" s="158" t="str">
        <f>IF(COUNTIF(AA12:AA65,"AV")=0,"",COUNTIF(AA12:AA65,"AV"))</f>
        <v/>
      </c>
      <c r="AB76" s="156"/>
      <c r="AC76" s="157"/>
      <c r="AD76" s="157"/>
      <c r="AE76" s="157"/>
      <c r="AF76" s="25"/>
      <c r="AG76" s="158" t="str">
        <f>IF(COUNTIF(AG12:AG65,"AV")=0,"",COUNTIF(AG12:AG65,"AV"))</f>
        <v/>
      </c>
      <c r="AH76" s="156"/>
      <c r="AI76" s="157"/>
      <c r="AJ76" s="157"/>
      <c r="AK76" s="157"/>
      <c r="AL76" s="25"/>
      <c r="AM76" s="158" t="str">
        <f>IF(COUNTIF(AM12:AM65,"AV")=0,"",COUNTIF(AM12:AM65,"AV"))</f>
        <v/>
      </c>
      <c r="AN76" s="156"/>
      <c r="AO76" s="157"/>
      <c r="AP76" s="157"/>
      <c r="AQ76" s="157"/>
      <c r="AR76" s="25"/>
      <c r="AS76" s="158" t="str">
        <f>IF(COUNTIF(AS12:AS65,"AV")=0,"",COUNTIF(AS12:AS65,"AV"))</f>
        <v/>
      </c>
      <c r="AT76" s="156"/>
      <c r="AU76" s="157"/>
      <c r="AV76" s="157"/>
      <c r="AW76" s="157"/>
      <c r="AX76" s="25"/>
      <c r="AY76" s="158" t="str">
        <f>IF(COUNTIF(AY12:AY65,"AV")=0,"",COUNTIF(AY12:AY65,"AV"))</f>
        <v/>
      </c>
      <c r="AZ76" s="159"/>
      <c r="BA76" s="157"/>
      <c r="BB76" s="157"/>
      <c r="BC76" s="157"/>
      <c r="BD76" s="25"/>
      <c r="BE76" s="188" t="str">
        <f t="shared" si="87"/>
        <v/>
      </c>
    </row>
    <row r="77" spans="1:59" s="315" customFormat="1" ht="15.75" customHeight="1" x14ac:dyDescent="0.25">
      <c r="A77" s="339"/>
      <c r="B77" s="133"/>
      <c r="C77" s="340" t="s">
        <v>64</v>
      </c>
      <c r="D77" s="156"/>
      <c r="E77" s="157"/>
      <c r="F77" s="157"/>
      <c r="G77" s="157"/>
      <c r="H77" s="25"/>
      <c r="I77" s="158" t="str">
        <f>IF(COUNTIF(I12:I65,"KV")=0,"",COUNTIF(I12:I65,"KV"))</f>
        <v/>
      </c>
      <c r="J77" s="156"/>
      <c r="K77" s="157"/>
      <c r="L77" s="157"/>
      <c r="M77" s="157"/>
      <c r="N77" s="25"/>
      <c r="O77" s="158" t="str">
        <f>IF(COUNTIF(O12:O65,"KV")=0,"",COUNTIF(O12:O65,"KV"))</f>
        <v/>
      </c>
      <c r="P77" s="156"/>
      <c r="Q77" s="157"/>
      <c r="R77" s="157"/>
      <c r="S77" s="157"/>
      <c r="T77" s="25"/>
      <c r="U77" s="158" t="str">
        <f>IF(COUNTIF(U12:U65,"KV")=0,"",COUNTIF(U12:U65,"KV"))</f>
        <v/>
      </c>
      <c r="V77" s="156"/>
      <c r="W77" s="157"/>
      <c r="X77" s="157"/>
      <c r="Y77" s="157"/>
      <c r="Z77" s="25"/>
      <c r="AA77" s="158" t="str">
        <f>IF(COUNTIF(AA12:AA65,"KV")=0,"",COUNTIF(AA12:AA65,"KV"))</f>
        <v/>
      </c>
      <c r="AB77" s="156"/>
      <c r="AC77" s="157"/>
      <c r="AD77" s="157"/>
      <c r="AE77" s="157"/>
      <c r="AF77" s="25"/>
      <c r="AG77" s="158" t="str">
        <f>IF(COUNTIF(AG12:AG65,"KV")=0,"",COUNTIF(AG12:AG65,"KV"))</f>
        <v/>
      </c>
      <c r="AH77" s="156"/>
      <c r="AI77" s="157"/>
      <c r="AJ77" s="157"/>
      <c r="AK77" s="157"/>
      <c r="AL77" s="25"/>
      <c r="AM77" s="158" t="str">
        <f>IF(COUNTIF(AM12:AM65,"KV")=0,"",COUNTIF(AM12:AM65,"KV"))</f>
        <v/>
      </c>
      <c r="AN77" s="156"/>
      <c r="AO77" s="157"/>
      <c r="AP77" s="157"/>
      <c r="AQ77" s="157"/>
      <c r="AR77" s="25"/>
      <c r="AS77" s="158" t="str">
        <f>IF(COUNTIF(AS12:AS65,"KV")=0,"",COUNTIF(AS12:AS65,"KV"))</f>
        <v/>
      </c>
      <c r="AT77" s="156"/>
      <c r="AU77" s="157"/>
      <c r="AV77" s="157"/>
      <c r="AW77" s="157"/>
      <c r="AX77" s="25"/>
      <c r="AY77" s="158" t="str">
        <f>IF(COUNTIF(AY12:AY65,"KV")=0,"",COUNTIF(AY12:AY65,"KV"))</f>
        <v/>
      </c>
      <c r="AZ77" s="159"/>
      <c r="BA77" s="157"/>
      <c r="BB77" s="157"/>
      <c r="BC77" s="157"/>
      <c r="BD77" s="25"/>
      <c r="BE77" s="188" t="str">
        <f t="shared" si="87"/>
        <v/>
      </c>
    </row>
    <row r="78" spans="1:59" s="315" customFormat="1" ht="15.75" customHeight="1" x14ac:dyDescent="0.25">
      <c r="A78" s="339"/>
      <c r="B78" s="133"/>
      <c r="C78" s="340" t="s">
        <v>65</v>
      </c>
      <c r="D78" s="169"/>
      <c r="E78" s="170"/>
      <c r="F78" s="170"/>
      <c r="G78" s="170"/>
      <c r="H78" s="171"/>
      <c r="I78" s="158" t="str">
        <f>IF(COUNTIF(I12:I65,"SZG")=0,"",COUNTIF(I12:I65,"SZG"))</f>
        <v/>
      </c>
      <c r="J78" s="169"/>
      <c r="K78" s="170"/>
      <c r="L78" s="170"/>
      <c r="M78" s="170"/>
      <c r="N78" s="171"/>
      <c r="O78" s="158" t="str">
        <f>IF(COUNTIF(O12:O65,"SZG")=0,"",COUNTIF(O12:O65,"SZG"))</f>
        <v/>
      </c>
      <c r="P78" s="169"/>
      <c r="Q78" s="170"/>
      <c r="R78" s="170"/>
      <c r="S78" s="170"/>
      <c r="T78" s="171"/>
      <c r="U78" s="158" t="str">
        <f>IF(COUNTIF(U12:U65,"SZG")=0,"",COUNTIF(U12:U65,"SZG"))</f>
        <v/>
      </c>
      <c r="V78" s="169"/>
      <c r="W78" s="170"/>
      <c r="X78" s="170"/>
      <c r="Y78" s="170"/>
      <c r="Z78" s="171"/>
      <c r="AA78" s="158" t="str">
        <f>IF(COUNTIF(AA12:AA65,"SZG")=0,"",COUNTIF(AA12:AA65,"SZG"))</f>
        <v/>
      </c>
      <c r="AB78" s="169"/>
      <c r="AC78" s="170"/>
      <c r="AD78" s="170"/>
      <c r="AE78" s="170"/>
      <c r="AF78" s="171"/>
      <c r="AG78" s="158" t="str">
        <f>IF(COUNTIF(AG12:AG65,"SZG")=0,"",COUNTIF(AG12:AG65,"SZG"))</f>
        <v/>
      </c>
      <c r="AH78" s="169"/>
      <c r="AI78" s="170"/>
      <c r="AJ78" s="170"/>
      <c r="AK78" s="170"/>
      <c r="AL78" s="171"/>
      <c r="AM78" s="158" t="str">
        <f>IF(COUNTIF(AM12:AM65,"SZG")=0,"",COUNTIF(AM12:AM65,"SZG"))</f>
        <v/>
      </c>
      <c r="AN78" s="169"/>
      <c r="AO78" s="170"/>
      <c r="AP78" s="170"/>
      <c r="AQ78" s="170"/>
      <c r="AR78" s="171"/>
      <c r="AS78" s="158" t="str">
        <f>IF(COUNTIF(AS12:AS65,"SZG")=0,"",COUNTIF(AS12:AS65,"SZG"))</f>
        <v/>
      </c>
      <c r="AT78" s="169"/>
      <c r="AU78" s="170"/>
      <c r="AV78" s="170"/>
      <c r="AW78" s="170"/>
      <c r="AX78" s="171"/>
      <c r="AY78" s="158" t="str">
        <f>IF(COUNTIF(AY12:AY65,"SZG")=0,"",COUNTIF(AY12:AY65,"SZG"))</f>
        <v/>
      </c>
      <c r="AZ78" s="159"/>
      <c r="BA78" s="157"/>
      <c r="BB78" s="157"/>
      <c r="BC78" s="157"/>
      <c r="BD78" s="25"/>
      <c r="BE78" s="188" t="str">
        <f t="shared" si="87"/>
        <v/>
      </c>
    </row>
    <row r="79" spans="1:59" s="315" customFormat="1" ht="15.75" customHeight="1" x14ac:dyDescent="0.25">
      <c r="A79" s="339"/>
      <c r="B79" s="133"/>
      <c r="C79" s="340" t="s">
        <v>66</v>
      </c>
      <c r="D79" s="169"/>
      <c r="E79" s="170"/>
      <c r="F79" s="170"/>
      <c r="G79" s="170"/>
      <c r="H79" s="171"/>
      <c r="I79" s="158" t="str">
        <f>IF(COUNTIF(I12:I65,"ZV")=0,"",COUNTIF(I12:I65,"ZV"))</f>
        <v/>
      </c>
      <c r="J79" s="169"/>
      <c r="K79" s="170"/>
      <c r="L79" s="170"/>
      <c r="M79" s="170"/>
      <c r="N79" s="171"/>
      <c r="O79" s="158" t="str">
        <f>IF(COUNTIF(O12:O65,"ZV")=0,"",COUNTIF(O12:O65,"ZV"))</f>
        <v/>
      </c>
      <c r="P79" s="169"/>
      <c r="Q79" s="170"/>
      <c r="R79" s="170"/>
      <c r="S79" s="170"/>
      <c r="T79" s="171"/>
      <c r="U79" s="158" t="str">
        <f>IF(COUNTIF(U12:U65,"ZV")=0,"",COUNTIF(U12:U65,"ZV"))</f>
        <v/>
      </c>
      <c r="V79" s="169"/>
      <c r="W79" s="170"/>
      <c r="X79" s="170"/>
      <c r="Y79" s="170"/>
      <c r="Z79" s="171"/>
      <c r="AA79" s="158" t="str">
        <f>IF(COUNTIF(AA12:AA65,"ZV")=0,"",COUNTIF(AA12:AA65,"ZV"))</f>
        <v/>
      </c>
      <c r="AB79" s="169"/>
      <c r="AC79" s="170"/>
      <c r="AD79" s="170"/>
      <c r="AE79" s="170"/>
      <c r="AF79" s="171"/>
      <c r="AG79" s="158" t="str">
        <f>IF(COUNTIF(AG12:AG65,"ZV")=0,"",COUNTIF(AG12:AG65,"ZV"))</f>
        <v/>
      </c>
      <c r="AH79" s="169"/>
      <c r="AI79" s="170"/>
      <c r="AJ79" s="170"/>
      <c r="AK79" s="170"/>
      <c r="AL79" s="171"/>
      <c r="AM79" s="158" t="str">
        <f>IF(COUNTIF(AM12:AM65,"ZV")=0,"",COUNTIF(AM12:AM65,"ZV"))</f>
        <v/>
      </c>
      <c r="AN79" s="169"/>
      <c r="AO79" s="170"/>
      <c r="AP79" s="170"/>
      <c r="AQ79" s="170"/>
      <c r="AR79" s="171"/>
      <c r="AS79" s="158" t="str">
        <f>IF(COUNTIF(AS12:AS65,"ZV")=0,"",COUNTIF(AS12:AS65,"ZV"))</f>
        <v/>
      </c>
      <c r="AT79" s="169"/>
      <c r="AU79" s="170"/>
      <c r="AV79" s="170"/>
      <c r="AW79" s="170"/>
      <c r="AX79" s="171"/>
      <c r="AY79" s="158">
        <f>IF(COUNTIF(AY12:AY65,"ZV")=0,"",COUNTIF(AY12:AY65,"ZV"))</f>
        <v>3</v>
      </c>
      <c r="AZ79" s="159"/>
      <c r="BA79" s="157"/>
      <c r="BB79" s="157"/>
      <c r="BC79" s="157"/>
      <c r="BD79" s="25"/>
      <c r="BE79" s="188">
        <f t="shared" si="87"/>
        <v>3</v>
      </c>
    </row>
    <row r="80" spans="1:59" s="315" customFormat="1" ht="15.75" customHeight="1" thickBot="1" x14ac:dyDescent="0.3">
      <c r="A80" s="172"/>
      <c r="B80" s="173"/>
      <c r="C80" s="174" t="s">
        <v>26</v>
      </c>
      <c r="D80" s="175"/>
      <c r="E80" s="176"/>
      <c r="F80" s="176"/>
      <c r="G80" s="176"/>
      <c r="H80" s="177"/>
      <c r="I80" s="178">
        <f>IF(SUM(I68:I79)=0,"",SUM(I68:I79))</f>
        <v>2</v>
      </c>
      <c r="J80" s="175"/>
      <c r="K80" s="176"/>
      <c r="L80" s="176"/>
      <c r="M80" s="176"/>
      <c r="N80" s="177"/>
      <c r="O80" s="178">
        <f>IF(SUM(O68:O79)=0,"",SUM(O68:O79))</f>
        <v>6</v>
      </c>
      <c r="P80" s="175"/>
      <c r="Q80" s="176"/>
      <c r="R80" s="176"/>
      <c r="S80" s="176"/>
      <c r="T80" s="177"/>
      <c r="U80" s="178">
        <f>IF(SUM(U68:U79)=0,"",SUM(U68:U79))</f>
        <v>4</v>
      </c>
      <c r="V80" s="175"/>
      <c r="W80" s="176"/>
      <c r="X80" s="176"/>
      <c r="Y80" s="176"/>
      <c r="Z80" s="177"/>
      <c r="AA80" s="178">
        <f>IF(SUM(AA68:AA79)=0,"",SUM(AA68:AA79))</f>
        <v>5</v>
      </c>
      <c r="AB80" s="175"/>
      <c r="AC80" s="176"/>
      <c r="AD80" s="176"/>
      <c r="AE80" s="176"/>
      <c r="AF80" s="177"/>
      <c r="AG80" s="178">
        <f>IF(SUM(AG68:AG79)=0,"",SUM(AG68:AG79))</f>
        <v>5</v>
      </c>
      <c r="AH80" s="175"/>
      <c r="AI80" s="176"/>
      <c r="AJ80" s="176"/>
      <c r="AK80" s="176"/>
      <c r="AL80" s="177"/>
      <c r="AM80" s="178">
        <f>IF(SUM(AM68:AM79)=0,"",SUM(AM68:AM79))</f>
        <v>9</v>
      </c>
      <c r="AN80" s="175"/>
      <c r="AO80" s="176"/>
      <c r="AP80" s="176"/>
      <c r="AQ80" s="176"/>
      <c r="AR80" s="177"/>
      <c r="AS80" s="178">
        <f>IF(SUM(AS68:AS79)=0,"",SUM(AS68:AS79))</f>
        <v>7</v>
      </c>
      <c r="AT80" s="175"/>
      <c r="AU80" s="176"/>
      <c r="AV80" s="176"/>
      <c r="AW80" s="176"/>
      <c r="AX80" s="177"/>
      <c r="AY80" s="178">
        <f>IF(SUM(AY68:AY79)=0,"",SUM(AY68:AY79))</f>
        <v>11</v>
      </c>
      <c r="AZ80" s="179"/>
      <c r="BA80" s="176"/>
      <c r="BB80" s="176"/>
      <c r="BC80" s="176"/>
      <c r="BD80" s="177"/>
      <c r="BE80" s="188">
        <f t="shared" si="87"/>
        <v>49</v>
      </c>
    </row>
    <row r="81" spans="1:49" s="315" customFormat="1" ht="15.75" customHeight="1" thickTop="1" x14ac:dyDescent="0.2">
      <c r="A81" s="342"/>
      <c r="B81" s="343"/>
      <c r="C81" s="343"/>
    </row>
    <row r="82" spans="1:49" s="315" customFormat="1" ht="15.75" customHeight="1" x14ac:dyDescent="0.2">
      <c r="A82" s="342"/>
      <c r="B82" s="343"/>
      <c r="C82" s="343"/>
      <c r="G82" s="344">
        <f>SUM(E54,G54)</f>
        <v>496</v>
      </c>
      <c r="M82" s="315">
        <f>SUM(K54,M54)</f>
        <v>390</v>
      </c>
      <c r="Q82" s="365"/>
      <c r="R82" s="365"/>
      <c r="S82" s="854">
        <f>SUM(Q54,S54)</f>
        <v>364</v>
      </c>
      <c r="T82" s="365"/>
      <c r="U82" s="365"/>
      <c r="V82" s="365"/>
      <c r="W82" s="365"/>
      <c r="X82" s="365"/>
      <c r="Y82" s="854">
        <f>SUM(W54,Y54)</f>
        <v>406</v>
      </c>
      <c r="Z82" s="365"/>
      <c r="AA82" s="365"/>
      <c r="AB82" s="365"/>
      <c r="AE82" s="315">
        <f>SUM(AC54,AE54)</f>
        <v>406</v>
      </c>
      <c r="AJ82" s="365"/>
      <c r="AK82" s="854">
        <f>SUM(AI54,AK54)</f>
        <v>448</v>
      </c>
      <c r="AL82" s="365"/>
      <c r="AM82" s="365"/>
      <c r="AN82" s="365"/>
      <c r="AO82" s="365"/>
      <c r="AQ82" s="315">
        <f>SUM(AO54,AQ54)</f>
        <v>350</v>
      </c>
      <c r="AW82" s="315">
        <f>SUM(AU54,AW54)</f>
        <v>264</v>
      </c>
    </row>
    <row r="83" spans="1:49" s="315" customFormat="1" ht="15.75" customHeight="1" x14ac:dyDescent="0.2">
      <c r="A83" s="342"/>
      <c r="B83" s="343"/>
      <c r="C83" s="343"/>
      <c r="AC83" s="365"/>
      <c r="AD83" s="365"/>
      <c r="AE83" s="365"/>
      <c r="AF83" s="365"/>
      <c r="AG83" s="365"/>
      <c r="AH83" s="365"/>
      <c r="AI83" s="365"/>
      <c r="AJ83" s="365"/>
    </row>
    <row r="84" spans="1:49" s="315" customFormat="1" ht="15.75" customHeight="1" x14ac:dyDescent="0.2">
      <c r="A84" s="342"/>
      <c r="B84" s="343"/>
      <c r="C84" s="343"/>
    </row>
    <row r="85" spans="1:49" s="315" customFormat="1" ht="15.75" customHeight="1" x14ac:dyDescent="0.2">
      <c r="A85" s="342"/>
      <c r="B85" s="343"/>
      <c r="C85" s="343"/>
    </row>
    <row r="86" spans="1:49" s="315" customFormat="1" ht="15.75" customHeight="1" x14ac:dyDescent="0.2">
      <c r="A86" s="342"/>
      <c r="B86" s="343"/>
      <c r="C86" s="343"/>
    </row>
    <row r="87" spans="1:49" s="315" customFormat="1" ht="15.75" customHeight="1" x14ac:dyDescent="0.2">
      <c r="A87" s="342"/>
      <c r="B87" s="343"/>
      <c r="C87" s="343"/>
    </row>
    <row r="88" spans="1:49" s="315" customFormat="1" ht="15.75" customHeight="1" x14ac:dyDescent="0.2">
      <c r="A88" s="342"/>
      <c r="B88" s="343"/>
      <c r="C88" s="343"/>
    </row>
    <row r="89" spans="1:49" s="315" customFormat="1" ht="15.75" customHeight="1" x14ac:dyDescent="0.2">
      <c r="A89" s="342"/>
      <c r="B89" s="343"/>
      <c r="C89" s="343"/>
    </row>
    <row r="90" spans="1:49" s="315" customFormat="1" ht="15.75" customHeight="1" x14ac:dyDescent="0.2">
      <c r="A90" s="342"/>
      <c r="B90" s="343"/>
      <c r="C90" s="343"/>
    </row>
    <row r="91" spans="1:49" s="315" customFormat="1" ht="15.75" customHeight="1" x14ac:dyDescent="0.2">
      <c r="A91" s="342"/>
      <c r="B91" s="343"/>
      <c r="C91" s="343"/>
    </row>
    <row r="92" spans="1:49" s="315" customFormat="1" ht="15.75" customHeight="1" x14ac:dyDescent="0.2">
      <c r="A92" s="342"/>
      <c r="B92" s="343"/>
      <c r="C92" s="343"/>
    </row>
    <row r="93" spans="1:49" s="315" customFormat="1" ht="15.75" customHeight="1" x14ac:dyDescent="0.2">
      <c r="A93" s="342"/>
      <c r="B93" s="343"/>
      <c r="C93" s="343"/>
    </row>
    <row r="94" spans="1:49" s="315" customFormat="1" ht="15.75" customHeight="1" x14ac:dyDescent="0.2">
      <c r="A94" s="342"/>
      <c r="B94" s="343"/>
      <c r="C94" s="343"/>
    </row>
    <row r="95" spans="1:49" s="315" customFormat="1" ht="15.75" customHeight="1" x14ac:dyDescent="0.2">
      <c r="A95" s="342"/>
      <c r="B95" s="343"/>
      <c r="C95" s="343"/>
    </row>
    <row r="96" spans="1:49" s="315" customFormat="1" ht="15.75" customHeight="1" x14ac:dyDescent="0.2">
      <c r="A96" s="342"/>
      <c r="B96" s="343"/>
      <c r="C96" s="343"/>
    </row>
    <row r="97" spans="1:3" s="315" customFormat="1" ht="15.75" customHeight="1" x14ac:dyDescent="0.2">
      <c r="A97" s="342"/>
      <c r="B97" s="343"/>
      <c r="C97" s="343"/>
    </row>
    <row r="98" spans="1:3" s="315" customFormat="1" ht="15.75" customHeight="1" x14ac:dyDescent="0.2">
      <c r="A98" s="342"/>
      <c r="B98" s="343"/>
      <c r="C98" s="343"/>
    </row>
    <row r="99" spans="1:3" s="315" customFormat="1" ht="15.75" customHeight="1" x14ac:dyDescent="0.2">
      <c r="A99" s="342"/>
      <c r="B99" s="343"/>
      <c r="C99" s="343"/>
    </row>
    <row r="100" spans="1:3" s="315" customFormat="1" ht="15.75" customHeight="1" x14ac:dyDescent="0.2">
      <c r="A100" s="342"/>
      <c r="B100" s="343"/>
      <c r="C100" s="343"/>
    </row>
    <row r="101" spans="1:3" s="315" customFormat="1" ht="15.75" customHeight="1" x14ac:dyDescent="0.2">
      <c r="A101" s="342"/>
      <c r="B101" s="343"/>
      <c r="C101" s="343"/>
    </row>
    <row r="102" spans="1:3" s="315" customFormat="1" ht="15.75" customHeight="1" x14ac:dyDescent="0.2">
      <c r="A102" s="342"/>
      <c r="B102" s="343"/>
      <c r="C102" s="343"/>
    </row>
    <row r="103" spans="1:3" s="315" customFormat="1" ht="15.75" customHeight="1" x14ac:dyDescent="0.2">
      <c r="A103" s="342"/>
      <c r="B103" s="343"/>
      <c r="C103" s="343"/>
    </row>
    <row r="104" spans="1:3" s="315" customFormat="1" ht="15.75" customHeight="1" x14ac:dyDescent="0.2">
      <c r="A104" s="342"/>
      <c r="B104" s="343"/>
      <c r="C104" s="343"/>
    </row>
    <row r="105" spans="1:3" s="315" customFormat="1" ht="15.75" customHeight="1" x14ac:dyDescent="0.2">
      <c r="A105" s="342"/>
      <c r="B105" s="343"/>
      <c r="C105" s="343"/>
    </row>
    <row r="106" spans="1:3" s="315" customFormat="1" ht="15.75" customHeight="1" x14ac:dyDescent="0.2">
      <c r="A106" s="342"/>
      <c r="B106" s="343"/>
      <c r="C106" s="343"/>
    </row>
    <row r="107" spans="1:3" s="315" customFormat="1" ht="15.75" customHeight="1" x14ac:dyDescent="0.2">
      <c r="A107" s="342"/>
      <c r="B107" s="343"/>
      <c r="C107" s="343"/>
    </row>
    <row r="108" spans="1:3" s="315" customFormat="1" ht="15.75" customHeight="1" x14ac:dyDescent="0.2">
      <c r="A108" s="342"/>
      <c r="B108" s="343"/>
      <c r="C108" s="343"/>
    </row>
    <row r="109" spans="1:3" s="315" customFormat="1" ht="15.75" customHeight="1" x14ac:dyDescent="0.2">
      <c r="A109" s="342"/>
      <c r="B109" s="343"/>
      <c r="C109" s="343"/>
    </row>
    <row r="110" spans="1:3" s="315" customFormat="1" ht="15.75" customHeight="1" x14ac:dyDescent="0.2">
      <c r="A110" s="342"/>
      <c r="B110" s="343"/>
      <c r="C110" s="343"/>
    </row>
    <row r="111" spans="1:3" s="315" customFormat="1" ht="15.75" customHeight="1" x14ac:dyDescent="0.2">
      <c r="A111" s="342"/>
      <c r="B111" s="343"/>
      <c r="C111" s="343"/>
    </row>
    <row r="112" spans="1:3" s="315" customFormat="1" ht="15.75" customHeight="1" x14ac:dyDescent="0.2">
      <c r="A112" s="342"/>
      <c r="B112" s="343"/>
      <c r="C112" s="343"/>
    </row>
    <row r="113" spans="1:3" s="315" customFormat="1" ht="15.75" customHeight="1" x14ac:dyDescent="0.2">
      <c r="A113" s="342"/>
      <c r="B113" s="343"/>
      <c r="C113" s="343"/>
    </row>
    <row r="114" spans="1:3" s="315" customFormat="1" ht="15.75" customHeight="1" x14ac:dyDescent="0.2">
      <c r="A114" s="342"/>
      <c r="B114" s="343"/>
      <c r="C114" s="343"/>
    </row>
    <row r="115" spans="1:3" s="315" customFormat="1" ht="15.75" customHeight="1" x14ac:dyDescent="0.2">
      <c r="A115" s="342"/>
      <c r="B115" s="343"/>
      <c r="C115" s="343"/>
    </row>
    <row r="116" spans="1:3" s="315" customFormat="1" ht="15.75" customHeight="1" x14ac:dyDescent="0.2">
      <c r="A116" s="342"/>
      <c r="B116" s="343"/>
      <c r="C116" s="343"/>
    </row>
    <row r="117" spans="1:3" s="315" customFormat="1" ht="15.75" customHeight="1" x14ac:dyDescent="0.2">
      <c r="A117" s="342"/>
      <c r="B117" s="343"/>
      <c r="C117" s="343"/>
    </row>
    <row r="118" spans="1:3" s="315" customFormat="1" ht="15.75" customHeight="1" x14ac:dyDescent="0.2">
      <c r="A118" s="342"/>
      <c r="B118" s="343"/>
      <c r="C118" s="343"/>
    </row>
    <row r="119" spans="1:3" s="315" customFormat="1" ht="15.75" customHeight="1" x14ac:dyDescent="0.2">
      <c r="A119" s="342"/>
      <c r="B119" s="343"/>
      <c r="C119" s="343"/>
    </row>
    <row r="120" spans="1:3" s="315" customFormat="1" ht="15.75" customHeight="1" x14ac:dyDescent="0.2">
      <c r="A120" s="342"/>
      <c r="B120" s="343"/>
      <c r="C120" s="343"/>
    </row>
    <row r="121" spans="1:3" s="315" customFormat="1" ht="15.75" customHeight="1" x14ac:dyDescent="0.2">
      <c r="A121" s="342"/>
      <c r="B121" s="343"/>
      <c r="C121" s="343"/>
    </row>
    <row r="122" spans="1:3" s="315" customFormat="1" ht="15.75" customHeight="1" x14ac:dyDescent="0.2">
      <c r="A122" s="342"/>
      <c r="B122" s="343"/>
      <c r="C122" s="343"/>
    </row>
    <row r="123" spans="1:3" s="315" customFormat="1" ht="15.75" customHeight="1" x14ac:dyDescent="0.2">
      <c r="A123" s="342"/>
      <c r="B123" s="343"/>
      <c r="C123" s="343"/>
    </row>
    <row r="124" spans="1:3" s="315" customFormat="1" ht="15.75" customHeight="1" x14ac:dyDescent="0.2">
      <c r="A124" s="342"/>
      <c r="B124" s="343"/>
      <c r="C124" s="343"/>
    </row>
    <row r="125" spans="1:3" s="315" customFormat="1" ht="15.75" customHeight="1" x14ac:dyDescent="0.2">
      <c r="A125" s="342"/>
      <c r="B125" s="343"/>
      <c r="C125" s="343"/>
    </row>
    <row r="126" spans="1:3" s="315" customFormat="1" ht="15.75" customHeight="1" x14ac:dyDescent="0.2">
      <c r="A126" s="342"/>
      <c r="B126" s="343"/>
      <c r="C126" s="343"/>
    </row>
    <row r="127" spans="1:3" s="315" customFormat="1" ht="15.75" customHeight="1" x14ac:dyDescent="0.2">
      <c r="A127" s="342"/>
      <c r="B127" s="343"/>
      <c r="C127" s="343"/>
    </row>
    <row r="128" spans="1:3" s="315" customFormat="1" ht="15.75" customHeight="1" x14ac:dyDescent="0.2">
      <c r="A128" s="342"/>
      <c r="B128" s="343"/>
      <c r="C128" s="343"/>
    </row>
    <row r="129" spans="1:3" s="315" customFormat="1" ht="15.75" customHeight="1" x14ac:dyDescent="0.2">
      <c r="A129" s="342"/>
      <c r="B129" s="343"/>
      <c r="C129" s="343"/>
    </row>
    <row r="130" spans="1:3" s="315" customFormat="1" ht="15.75" customHeight="1" x14ac:dyDescent="0.2">
      <c r="A130" s="342"/>
      <c r="B130" s="343"/>
      <c r="C130" s="343"/>
    </row>
    <row r="131" spans="1:3" s="315" customFormat="1" ht="15.75" customHeight="1" x14ac:dyDescent="0.2">
      <c r="A131" s="342"/>
      <c r="B131" s="343"/>
      <c r="C131" s="343"/>
    </row>
    <row r="132" spans="1:3" s="315" customFormat="1" ht="15.75" customHeight="1" x14ac:dyDescent="0.2">
      <c r="A132" s="342"/>
      <c r="B132" s="343"/>
      <c r="C132" s="343"/>
    </row>
    <row r="133" spans="1:3" s="315" customFormat="1" ht="15.75" customHeight="1" x14ac:dyDescent="0.2">
      <c r="A133" s="342"/>
      <c r="B133" s="343"/>
      <c r="C133" s="343"/>
    </row>
    <row r="134" spans="1:3" s="315" customFormat="1" ht="15.75" customHeight="1" x14ac:dyDescent="0.2">
      <c r="A134" s="342"/>
      <c r="B134" s="343"/>
      <c r="C134" s="343"/>
    </row>
    <row r="135" spans="1:3" s="315" customFormat="1" ht="15.75" customHeight="1" x14ac:dyDescent="0.2">
      <c r="A135" s="342"/>
      <c r="B135" s="343"/>
      <c r="C135" s="343"/>
    </row>
    <row r="136" spans="1:3" s="315" customFormat="1" ht="15.75" customHeight="1" x14ac:dyDescent="0.2">
      <c r="A136" s="342"/>
      <c r="B136" s="343"/>
      <c r="C136" s="343"/>
    </row>
    <row r="137" spans="1:3" s="315" customFormat="1" ht="15.75" customHeight="1" x14ac:dyDescent="0.2">
      <c r="A137" s="342"/>
      <c r="B137" s="343"/>
      <c r="C137" s="343"/>
    </row>
    <row r="138" spans="1:3" s="315" customFormat="1" ht="15.75" customHeight="1" x14ac:dyDescent="0.2">
      <c r="A138" s="342"/>
      <c r="B138" s="343"/>
      <c r="C138" s="343"/>
    </row>
    <row r="139" spans="1:3" s="315" customFormat="1" ht="15.75" customHeight="1" x14ac:dyDescent="0.2">
      <c r="A139" s="342"/>
      <c r="B139" s="343"/>
      <c r="C139" s="343"/>
    </row>
    <row r="140" spans="1:3" s="315" customFormat="1" ht="15.75" customHeight="1" x14ac:dyDescent="0.2">
      <c r="A140" s="342"/>
      <c r="B140" s="343"/>
      <c r="C140" s="343"/>
    </row>
    <row r="141" spans="1:3" s="315" customFormat="1" ht="15.75" customHeight="1" x14ac:dyDescent="0.2">
      <c r="A141" s="342"/>
      <c r="B141" s="343"/>
      <c r="C141" s="343"/>
    </row>
    <row r="142" spans="1:3" s="315" customFormat="1" ht="15.75" customHeight="1" x14ac:dyDescent="0.2">
      <c r="A142" s="342"/>
      <c r="B142" s="343"/>
      <c r="C142" s="343"/>
    </row>
    <row r="143" spans="1:3" s="315" customFormat="1" ht="15.75" customHeight="1" x14ac:dyDescent="0.2">
      <c r="A143" s="342"/>
      <c r="B143" s="343"/>
      <c r="C143" s="343"/>
    </row>
    <row r="144" spans="1:3" s="315" customFormat="1" ht="15.75" customHeight="1" x14ac:dyDescent="0.2">
      <c r="A144" s="342"/>
      <c r="B144" s="343"/>
      <c r="C144" s="343"/>
    </row>
    <row r="145" spans="1:57" s="315" customFormat="1" ht="15.75" customHeight="1" x14ac:dyDescent="0.2">
      <c r="A145" s="342"/>
      <c r="B145" s="345"/>
      <c r="C145" s="345"/>
    </row>
    <row r="146" spans="1:57" s="315" customFormat="1" ht="15.75" customHeight="1" x14ac:dyDescent="0.2">
      <c r="A146" s="342"/>
      <c r="B146" s="345"/>
      <c r="C146" s="345"/>
    </row>
    <row r="147" spans="1:57" s="315" customFormat="1" ht="15.75" customHeight="1" x14ac:dyDescent="0.2">
      <c r="A147" s="342"/>
      <c r="B147" s="345"/>
      <c r="C147" s="345"/>
    </row>
    <row r="148" spans="1:57" s="315" customFormat="1" ht="15.75" customHeight="1" x14ac:dyDescent="0.2">
      <c r="A148" s="342"/>
      <c r="B148" s="345"/>
      <c r="C148" s="345"/>
    </row>
    <row r="149" spans="1:57" s="315" customFormat="1" ht="15.75" customHeight="1" x14ac:dyDescent="0.2">
      <c r="A149" s="342"/>
      <c r="B149" s="345"/>
      <c r="C149" s="345"/>
    </row>
    <row r="150" spans="1:57" s="315" customFormat="1" ht="15.75" customHeight="1" x14ac:dyDescent="0.2">
      <c r="A150" s="342"/>
      <c r="B150" s="345"/>
      <c r="C150" s="345"/>
    </row>
    <row r="151" spans="1:57" s="315" customFormat="1" ht="15.75" customHeight="1" x14ac:dyDescent="0.2">
      <c r="A151" s="342"/>
      <c r="B151" s="345"/>
      <c r="C151" s="345"/>
    </row>
    <row r="152" spans="1:57" ht="15.75" customHeight="1" x14ac:dyDescent="0.2">
      <c r="A152" s="342"/>
      <c r="B152" s="345"/>
      <c r="C152" s="345"/>
      <c r="D152" s="315"/>
      <c r="E152" s="315"/>
      <c r="F152" s="315"/>
      <c r="G152" s="315"/>
      <c r="H152" s="315"/>
      <c r="I152" s="315"/>
      <c r="J152" s="315"/>
      <c r="K152" s="315"/>
      <c r="L152" s="315"/>
      <c r="M152" s="315"/>
      <c r="N152" s="315"/>
      <c r="O152" s="315"/>
      <c r="P152" s="315"/>
      <c r="Q152" s="315"/>
      <c r="R152" s="315"/>
      <c r="S152" s="315"/>
      <c r="T152" s="315"/>
      <c r="U152" s="315"/>
      <c r="V152" s="315"/>
      <c r="W152" s="315"/>
      <c r="X152" s="315"/>
      <c r="Y152" s="315"/>
      <c r="Z152" s="315"/>
      <c r="AA152" s="315"/>
      <c r="AB152" s="315"/>
      <c r="AC152" s="315"/>
      <c r="AD152" s="315"/>
      <c r="AE152" s="315"/>
      <c r="AF152" s="315"/>
      <c r="AG152" s="315"/>
      <c r="AH152" s="315"/>
      <c r="AI152" s="315"/>
      <c r="AJ152" s="315"/>
      <c r="AK152" s="315"/>
      <c r="AL152" s="315"/>
      <c r="AM152" s="315"/>
      <c r="AN152" s="315"/>
      <c r="AO152" s="315"/>
      <c r="AP152" s="315"/>
      <c r="AQ152" s="315"/>
      <c r="AR152" s="315"/>
      <c r="AS152" s="315"/>
      <c r="AT152" s="315"/>
      <c r="AU152" s="315"/>
      <c r="AV152" s="315"/>
      <c r="AW152" s="315"/>
      <c r="AX152" s="315"/>
      <c r="AY152" s="315"/>
      <c r="AZ152" s="315"/>
      <c r="BA152" s="315"/>
      <c r="BB152" s="315"/>
      <c r="BC152" s="315"/>
      <c r="BD152" s="315"/>
      <c r="BE152" s="315"/>
    </row>
    <row r="153" spans="1:57" ht="15.75" customHeight="1" x14ac:dyDescent="0.2">
      <c r="A153" s="342"/>
      <c r="B153" s="345"/>
      <c r="C153" s="345"/>
      <c r="D153" s="315"/>
      <c r="E153" s="315"/>
      <c r="F153" s="315"/>
      <c r="G153" s="315"/>
      <c r="H153" s="315"/>
      <c r="I153" s="315"/>
      <c r="J153" s="315"/>
      <c r="K153" s="315"/>
      <c r="L153" s="315"/>
      <c r="M153" s="315"/>
      <c r="N153" s="315"/>
      <c r="O153" s="315"/>
      <c r="P153" s="315"/>
      <c r="Q153" s="315"/>
      <c r="R153" s="315"/>
      <c r="S153" s="315"/>
      <c r="T153" s="315"/>
      <c r="U153" s="315"/>
      <c r="V153" s="315"/>
      <c r="W153" s="315"/>
      <c r="X153" s="315"/>
      <c r="Y153" s="315"/>
      <c r="Z153" s="315"/>
      <c r="AA153" s="315"/>
      <c r="AB153" s="315"/>
      <c r="AC153" s="315"/>
      <c r="AD153" s="315"/>
      <c r="AE153" s="315"/>
      <c r="AF153" s="315"/>
      <c r="AG153" s="315"/>
      <c r="AH153" s="315"/>
      <c r="AI153" s="315"/>
      <c r="AJ153" s="315"/>
      <c r="AK153" s="315"/>
      <c r="AL153" s="315"/>
      <c r="AM153" s="315"/>
      <c r="AN153" s="315"/>
      <c r="AO153" s="315"/>
      <c r="AP153" s="315"/>
      <c r="AQ153" s="315"/>
      <c r="AR153" s="315"/>
      <c r="AS153" s="315"/>
      <c r="AT153" s="315"/>
      <c r="AU153" s="315"/>
      <c r="AV153" s="315"/>
      <c r="AW153" s="315"/>
      <c r="AX153" s="315"/>
      <c r="AY153" s="315"/>
      <c r="AZ153" s="315"/>
      <c r="BA153" s="315"/>
      <c r="BB153" s="315"/>
      <c r="BC153" s="315"/>
      <c r="BD153" s="315"/>
      <c r="BE153" s="315"/>
    </row>
    <row r="154" spans="1:57" ht="15.75" customHeight="1" x14ac:dyDescent="0.2">
      <c r="A154" s="346"/>
      <c r="B154" s="347"/>
      <c r="C154" s="347"/>
    </row>
    <row r="155" spans="1:57" ht="15.75" customHeight="1" x14ac:dyDescent="0.2">
      <c r="A155" s="346"/>
      <c r="B155" s="347"/>
      <c r="C155" s="347"/>
    </row>
    <row r="156" spans="1:57" ht="15.75" customHeight="1" x14ac:dyDescent="0.2">
      <c r="A156" s="346"/>
      <c r="B156" s="347"/>
      <c r="C156" s="347"/>
    </row>
    <row r="157" spans="1:57" ht="15.75" customHeight="1" x14ac:dyDescent="0.2">
      <c r="A157" s="346"/>
      <c r="B157" s="347"/>
      <c r="C157" s="347"/>
    </row>
    <row r="158" spans="1:57" ht="15.75" customHeight="1" x14ac:dyDescent="0.2">
      <c r="A158" s="346"/>
      <c r="B158" s="347"/>
      <c r="C158" s="347"/>
    </row>
    <row r="159" spans="1:57" ht="15.75" customHeight="1" x14ac:dyDescent="0.2">
      <c r="A159" s="346"/>
      <c r="B159" s="347"/>
      <c r="C159" s="347"/>
    </row>
    <row r="160" spans="1:57" ht="15.75" customHeight="1" x14ac:dyDescent="0.2">
      <c r="A160" s="346"/>
      <c r="B160" s="347"/>
      <c r="C160" s="347"/>
    </row>
    <row r="161" spans="1:3" ht="15.75" customHeight="1" x14ac:dyDescent="0.2">
      <c r="A161" s="346"/>
      <c r="B161" s="347"/>
      <c r="C161" s="347"/>
    </row>
    <row r="162" spans="1:3" ht="15.75" customHeight="1" x14ac:dyDescent="0.2">
      <c r="A162" s="346"/>
      <c r="B162" s="347"/>
      <c r="C162" s="347"/>
    </row>
    <row r="163" spans="1:3" ht="15.75" customHeight="1" x14ac:dyDescent="0.2">
      <c r="A163" s="346"/>
      <c r="B163" s="347"/>
      <c r="C163" s="347"/>
    </row>
    <row r="164" spans="1:3" ht="15.75" customHeight="1" x14ac:dyDescent="0.2">
      <c r="A164" s="346"/>
      <c r="B164" s="347"/>
      <c r="C164" s="347"/>
    </row>
    <row r="165" spans="1:3" ht="15.75" customHeight="1" x14ac:dyDescent="0.2">
      <c r="A165" s="346"/>
      <c r="B165" s="347"/>
      <c r="C165" s="347"/>
    </row>
    <row r="166" spans="1:3" ht="15.75" customHeight="1" x14ac:dyDescent="0.2">
      <c r="A166" s="346"/>
      <c r="B166" s="347"/>
      <c r="C166" s="347"/>
    </row>
    <row r="167" spans="1:3" ht="15.75" customHeight="1" x14ac:dyDescent="0.2">
      <c r="A167" s="346"/>
      <c r="B167" s="347"/>
      <c r="C167" s="347"/>
    </row>
    <row r="168" spans="1:3" ht="15.75" customHeight="1" x14ac:dyDescent="0.2">
      <c r="A168" s="346"/>
      <c r="B168" s="347"/>
      <c r="C168" s="347"/>
    </row>
    <row r="169" spans="1:3" ht="15.75" customHeight="1" x14ac:dyDescent="0.2">
      <c r="A169" s="346"/>
      <c r="B169" s="347"/>
      <c r="C169" s="347"/>
    </row>
    <row r="170" spans="1:3" ht="15.75" customHeight="1" x14ac:dyDescent="0.2">
      <c r="A170" s="346"/>
      <c r="B170" s="347"/>
      <c r="C170" s="347"/>
    </row>
    <row r="171" spans="1:3" ht="15.75" customHeight="1" x14ac:dyDescent="0.2">
      <c r="A171" s="346"/>
      <c r="B171" s="347"/>
      <c r="C171" s="347"/>
    </row>
    <row r="172" spans="1:3" ht="15.75" customHeight="1" x14ac:dyDescent="0.2">
      <c r="A172" s="346"/>
      <c r="B172" s="347"/>
      <c r="C172" s="347"/>
    </row>
    <row r="173" spans="1:3" ht="15.75" customHeight="1" x14ac:dyDescent="0.2">
      <c r="A173" s="346"/>
      <c r="B173" s="347"/>
      <c r="C173" s="347"/>
    </row>
    <row r="174" spans="1:3" ht="15.75" customHeight="1" x14ac:dyDescent="0.2">
      <c r="A174" s="346"/>
      <c r="B174" s="347"/>
      <c r="C174" s="347"/>
    </row>
    <row r="175" spans="1:3" ht="15.75" customHeight="1" x14ac:dyDescent="0.2">
      <c r="A175" s="346"/>
      <c r="B175" s="347"/>
      <c r="C175" s="347"/>
    </row>
    <row r="176" spans="1:3" ht="15.75" customHeight="1" x14ac:dyDescent="0.2">
      <c r="A176" s="346"/>
      <c r="B176" s="347"/>
      <c r="C176" s="347"/>
    </row>
    <row r="177" spans="1:3" ht="15.75" customHeight="1" x14ac:dyDescent="0.2">
      <c r="A177" s="346"/>
      <c r="B177" s="347"/>
      <c r="C177" s="347"/>
    </row>
    <row r="178" spans="1:3" ht="15.75" customHeight="1" x14ac:dyDescent="0.2">
      <c r="A178" s="346"/>
      <c r="B178" s="347"/>
      <c r="C178" s="347"/>
    </row>
    <row r="179" spans="1:3" ht="15.75" customHeight="1" x14ac:dyDescent="0.2">
      <c r="A179" s="346"/>
      <c r="B179" s="347"/>
      <c r="C179" s="347"/>
    </row>
    <row r="180" spans="1:3" ht="15.75" customHeight="1" x14ac:dyDescent="0.2">
      <c r="A180" s="346"/>
      <c r="B180" s="347"/>
      <c r="C180" s="347"/>
    </row>
    <row r="181" spans="1:3" ht="15.75" customHeight="1" x14ac:dyDescent="0.2">
      <c r="A181" s="346"/>
      <c r="B181" s="347"/>
      <c r="C181" s="347"/>
    </row>
    <row r="182" spans="1:3" ht="15.75" customHeight="1" x14ac:dyDescent="0.2">
      <c r="A182" s="346"/>
      <c r="B182" s="347"/>
      <c r="C182" s="347"/>
    </row>
    <row r="183" spans="1:3" ht="15.75" customHeight="1" x14ac:dyDescent="0.2">
      <c r="A183" s="346"/>
      <c r="B183" s="347"/>
      <c r="C183" s="347"/>
    </row>
    <row r="184" spans="1:3" ht="15.75" customHeight="1" x14ac:dyDescent="0.2">
      <c r="A184" s="346"/>
      <c r="B184" s="347"/>
      <c r="C184" s="347"/>
    </row>
    <row r="185" spans="1:3" ht="15.75" customHeight="1" x14ac:dyDescent="0.2">
      <c r="A185" s="346"/>
      <c r="B185" s="347"/>
      <c r="C185" s="347"/>
    </row>
    <row r="186" spans="1:3" x14ac:dyDescent="0.2">
      <c r="A186" s="346"/>
      <c r="B186" s="347"/>
      <c r="C186" s="347"/>
    </row>
    <row r="187" spans="1:3" x14ac:dyDescent="0.2">
      <c r="A187" s="346"/>
      <c r="B187" s="347"/>
      <c r="C187" s="347"/>
    </row>
    <row r="188" spans="1:3" x14ac:dyDescent="0.2">
      <c r="A188" s="346"/>
      <c r="B188" s="347"/>
      <c r="C188" s="347"/>
    </row>
    <row r="189" spans="1:3" x14ac:dyDescent="0.2">
      <c r="A189" s="346"/>
      <c r="B189" s="347"/>
      <c r="C189" s="347"/>
    </row>
    <row r="190" spans="1:3" x14ac:dyDescent="0.2">
      <c r="A190" s="346"/>
      <c r="B190" s="347"/>
      <c r="C190" s="347"/>
    </row>
    <row r="191" spans="1:3" x14ac:dyDescent="0.2">
      <c r="A191" s="346"/>
      <c r="B191" s="347"/>
      <c r="C191" s="347"/>
    </row>
    <row r="192" spans="1:3" x14ac:dyDescent="0.2">
      <c r="A192" s="346"/>
      <c r="B192" s="347"/>
      <c r="C192" s="347"/>
    </row>
    <row r="193" spans="1:3" x14ac:dyDescent="0.2">
      <c r="A193" s="346"/>
      <c r="B193" s="347"/>
      <c r="C193" s="347"/>
    </row>
    <row r="194" spans="1:3" x14ac:dyDescent="0.2">
      <c r="A194" s="346"/>
      <c r="B194" s="347"/>
      <c r="C194" s="347"/>
    </row>
    <row r="195" spans="1:3" x14ac:dyDescent="0.2">
      <c r="A195" s="346"/>
      <c r="B195" s="347"/>
      <c r="C195" s="347"/>
    </row>
    <row r="196" spans="1:3" x14ac:dyDescent="0.2">
      <c r="A196" s="346"/>
      <c r="B196" s="347"/>
      <c r="C196" s="347"/>
    </row>
    <row r="197" spans="1:3" x14ac:dyDescent="0.2">
      <c r="A197" s="346"/>
      <c r="B197" s="347"/>
      <c r="C197" s="347"/>
    </row>
    <row r="198" spans="1:3" x14ac:dyDescent="0.2">
      <c r="A198" s="346"/>
      <c r="B198" s="347"/>
      <c r="C198" s="347"/>
    </row>
    <row r="199" spans="1:3" x14ac:dyDescent="0.2">
      <c r="A199" s="346"/>
      <c r="B199" s="347"/>
      <c r="C199" s="347"/>
    </row>
    <row r="200" spans="1:3" x14ac:dyDescent="0.2">
      <c r="A200" s="346"/>
      <c r="B200" s="347"/>
      <c r="C200" s="347"/>
    </row>
    <row r="201" spans="1:3" x14ac:dyDescent="0.2">
      <c r="A201" s="346"/>
      <c r="B201" s="347"/>
      <c r="C201" s="347"/>
    </row>
    <row r="202" spans="1:3" x14ac:dyDescent="0.2">
      <c r="A202" s="346"/>
      <c r="B202" s="347"/>
      <c r="C202" s="347"/>
    </row>
    <row r="203" spans="1:3" x14ac:dyDescent="0.2">
      <c r="A203" s="346"/>
      <c r="B203" s="347"/>
      <c r="C203" s="347"/>
    </row>
    <row r="204" spans="1:3" x14ac:dyDescent="0.2">
      <c r="A204" s="346"/>
      <c r="B204" s="347"/>
      <c r="C204" s="347"/>
    </row>
    <row r="205" spans="1:3" x14ac:dyDescent="0.2">
      <c r="A205" s="346"/>
      <c r="B205" s="347"/>
      <c r="C205" s="347"/>
    </row>
    <row r="206" spans="1:3" x14ac:dyDescent="0.2">
      <c r="A206" s="346"/>
      <c r="B206" s="347"/>
      <c r="C206" s="347"/>
    </row>
    <row r="207" spans="1:3" x14ac:dyDescent="0.2">
      <c r="A207" s="346"/>
      <c r="B207" s="347"/>
      <c r="C207" s="347"/>
    </row>
    <row r="208" spans="1:3" x14ac:dyDescent="0.2">
      <c r="A208" s="346"/>
      <c r="B208" s="347"/>
      <c r="C208" s="347"/>
    </row>
    <row r="209" spans="1:3" x14ac:dyDescent="0.2">
      <c r="A209" s="346"/>
      <c r="B209" s="347"/>
      <c r="C209" s="347"/>
    </row>
    <row r="210" spans="1:3" x14ac:dyDescent="0.2">
      <c r="A210" s="346"/>
      <c r="B210" s="347"/>
      <c r="C210" s="347"/>
    </row>
    <row r="211" spans="1:3" x14ac:dyDescent="0.2">
      <c r="A211" s="346"/>
      <c r="B211" s="347"/>
      <c r="C211" s="347"/>
    </row>
    <row r="212" spans="1:3" x14ac:dyDescent="0.2">
      <c r="A212" s="346"/>
      <c r="B212" s="347"/>
      <c r="C212" s="347"/>
    </row>
    <row r="213" spans="1:3" x14ac:dyDescent="0.2">
      <c r="A213" s="346"/>
      <c r="B213" s="347"/>
      <c r="C213" s="347"/>
    </row>
    <row r="214" spans="1:3" x14ac:dyDescent="0.2">
      <c r="A214" s="346"/>
      <c r="B214" s="347"/>
      <c r="C214" s="347"/>
    </row>
    <row r="215" spans="1:3" x14ac:dyDescent="0.2">
      <c r="A215" s="346"/>
      <c r="B215" s="347"/>
      <c r="C215" s="347"/>
    </row>
    <row r="216" spans="1:3" x14ac:dyDescent="0.2">
      <c r="A216" s="346"/>
      <c r="B216" s="347"/>
      <c r="C216" s="347"/>
    </row>
    <row r="217" spans="1:3" x14ac:dyDescent="0.2">
      <c r="A217" s="346"/>
      <c r="B217" s="347"/>
      <c r="C217" s="347"/>
    </row>
    <row r="218" spans="1:3" x14ac:dyDescent="0.2">
      <c r="A218" s="346"/>
      <c r="B218" s="347"/>
      <c r="C218" s="347"/>
    </row>
    <row r="219" spans="1:3" x14ac:dyDescent="0.2">
      <c r="A219" s="346"/>
      <c r="B219" s="347"/>
      <c r="C219" s="347"/>
    </row>
    <row r="220" spans="1:3" x14ac:dyDescent="0.2">
      <c r="A220" s="346"/>
      <c r="B220" s="347"/>
      <c r="C220" s="347"/>
    </row>
    <row r="221" spans="1:3" x14ac:dyDescent="0.2">
      <c r="A221" s="346"/>
      <c r="B221" s="347"/>
      <c r="C221" s="347"/>
    </row>
    <row r="222" spans="1:3" x14ac:dyDescent="0.2">
      <c r="A222" s="346"/>
      <c r="B222" s="347"/>
      <c r="C222" s="347"/>
    </row>
    <row r="223" spans="1:3" x14ac:dyDescent="0.2">
      <c r="A223" s="346"/>
      <c r="B223" s="347"/>
      <c r="C223" s="347"/>
    </row>
    <row r="224" spans="1:3" x14ac:dyDescent="0.2">
      <c r="A224" s="346"/>
      <c r="B224" s="347"/>
      <c r="C224" s="347"/>
    </row>
    <row r="225" spans="1:3" x14ac:dyDescent="0.2">
      <c r="A225" s="346"/>
      <c r="B225" s="347"/>
      <c r="C225" s="347"/>
    </row>
    <row r="226" spans="1:3" x14ac:dyDescent="0.2">
      <c r="A226" s="346"/>
      <c r="B226" s="347"/>
      <c r="C226" s="347"/>
    </row>
    <row r="227" spans="1:3" x14ac:dyDescent="0.2">
      <c r="A227" s="346"/>
      <c r="B227" s="347"/>
      <c r="C227" s="347"/>
    </row>
    <row r="228" spans="1:3" x14ac:dyDescent="0.2">
      <c r="A228" s="346"/>
      <c r="B228" s="347"/>
      <c r="C228" s="347"/>
    </row>
    <row r="229" spans="1:3" x14ac:dyDescent="0.2">
      <c r="A229" s="346"/>
      <c r="B229" s="347"/>
      <c r="C229" s="347"/>
    </row>
    <row r="230" spans="1:3" x14ac:dyDescent="0.2">
      <c r="A230" s="346"/>
      <c r="B230" s="347"/>
      <c r="C230" s="347"/>
    </row>
    <row r="231" spans="1:3" x14ac:dyDescent="0.2">
      <c r="A231" s="346"/>
      <c r="B231" s="347"/>
      <c r="C231" s="347"/>
    </row>
    <row r="232" spans="1:3" x14ac:dyDescent="0.2">
      <c r="A232" s="346"/>
      <c r="B232" s="347"/>
      <c r="C232" s="347"/>
    </row>
    <row r="233" spans="1:3" x14ac:dyDescent="0.2">
      <c r="A233" s="346"/>
      <c r="B233" s="347"/>
      <c r="C233" s="347"/>
    </row>
    <row r="234" spans="1:3" x14ac:dyDescent="0.2">
      <c r="A234" s="346"/>
      <c r="B234" s="347"/>
      <c r="C234" s="347"/>
    </row>
    <row r="235" spans="1:3" x14ac:dyDescent="0.2">
      <c r="A235" s="346"/>
      <c r="B235" s="347"/>
      <c r="C235" s="347"/>
    </row>
    <row r="236" spans="1:3" x14ac:dyDescent="0.2">
      <c r="A236" s="346"/>
      <c r="B236" s="347"/>
      <c r="C236" s="347"/>
    </row>
    <row r="237" spans="1:3" x14ac:dyDescent="0.2">
      <c r="A237" s="346"/>
      <c r="B237" s="347"/>
      <c r="C237" s="347"/>
    </row>
    <row r="238" spans="1:3" x14ac:dyDescent="0.2">
      <c r="A238" s="346"/>
      <c r="B238" s="347"/>
      <c r="C238" s="347"/>
    </row>
    <row r="239" spans="1:3" x14ac:dyDescent="0.2">
      <c r="A239" s="346"/>
      <c r="B239" s="347"/>
      <c r="C239" s="347"/>
    </row>
    <row r="240" spans="1:3" x14ac:dyDescent="0.2">
      <c r="A240" s="346"/>
      <c r="B240" s="347"/>
      <c r="C240" s="347"/>
    </row>
    <row r="241" spans="1:3" x14ac:dyDescent="0.2">
      <c r="A241" s="346"/>
      <c r="B241" s="347"/>
      <c r="C241" s="347"/>
    </row>
    <row r="242" spans="1:3" x14ac:dyDescent="0.2">
      <c r="A242" s="346"/>
      <c r="B242" s="347"/>
      <c r="C242" s="347"/>
    </row>
    <row r="243" spans="1:3" x14ac:dyDescent="0.2">
      <c r="A243" s="346"/>
      <c r="B243" s="347"/>
      <c r="C243" s="347"/>
    </row>
    <row r="244" spans="1:3" x14ac:dyDescent="0.2">
      <c r="A244" s="346"/>
      <c r="B244" s="347"/>
      <c r="C244" s="347"/>
    </row>
    <row r="245" spans="1:3" x14ac:dyDescent="0.2">
      <c r="A245" s="346"/>
      <c r="B245" s="347"/>
      <c r="C245" s="347"/>
    </row>
    <row r="246" spans="1:3" x14ac:dyDescent="0.2">
      <c r="A246" s="346"/>
      <c r="B246" s="347"/>
      <c r="C246" s="347"/>
    </row>
    <row r="247" spans="1:3" x14ac:dyDescent="0.2">
      <c r="A247" s="346"/>
      <c r="B247" s="347"/>
      <c r="C247" s="347"/>
    </row>
    <row r="248" spans="1:3" x14ac:dyDescent="0.2">
      <c r="A248" s="346"/>
      <c r="B248" s="347"/>
      <c r="C248" s="347"/>
    </row>
    <row r="249" spans="1:3" x14ac:dyDescent="0.2">
      <c r="A249" s="346"/>
      <c r="B249" s="347"/>
      <c r="C249" s="347"/>
    </row>
    <row r="250" spans="1:3" x14ac:dyDescent="0.2">
      <c r="A250" s="346"/>
      <c r="B250" s="347"/>
      <c r="C250" s="347"/>
    </row>
  </sheetData>
  <sheetProtection selectLockedCells="1"/>
  <protectedRanges>
    <protectedRange sqref="C67" name="Tartomány4"/>
    <protectedRange sqref="C79:C80" name="Tartomány4_1"/>
    <protectedRange sqref="C33:C47" name="Tartomány1_2_1_1_1"/>
    <protectedRange sqref="C32" name="Tartomány1_2_1_3_1"/>
    <protectedRange sqref="C16:C21" name="Tartomány1_2_1_2_1_1_1"/>
    <protectedRange sqref="C23" name="Tartomány1_2_1_1_2_1_1"/>
    <protectedRange sqref="C30:C31" name="Tartomány1_2_1_1_2"/>
    <protectedRange sqref="C57" name="Tartomány1_2_1_2_1_1_3"/>
    <protectedRange sqref="C14" name="Tartomány1_2_1_4_1"/>
    <protectedRange sqref="C48" name="Tartomány1_2_1_1_1_1"/>
    <protectedRange sqref="C15" name="Tartomány1_2_1_2"/>
  </protectedRanges>
  <mergeCells count="65">
    <mergeCell ref="A6:A9"/>
    <mergeCell ref="B6:B9"/>
    <mergeCell ref="C6:C9"/>
    <mergeCell ref="D6:AA6"/>
    <mergeCell ref="AB6:AY6"/>
    <mergeCell ref="J8:K8"/>
    <mergeCell ref="L8:M8"/>
    <mergeCell ref="N8:N9"/>
    <mergeCell ref="O8:O9"/>
    <mergeCell ref="P8:Q8"/>
    <mergeCell ref="R8:S8"/>
    <mergeCell ref="T8:T9"/>
    <mergeCell ref="U8:U9"/>
    <mergeCell ref="V8:W8"/>
    <mergeCell ref="X8:Y8"/>
    <mergeCell ref="AP8:AQ8"/>
    <mergeCell ref="A1:BE1"/>
    <mergeCell ref="A2:BE2"/>
    <mergeCell ref="A3:BE3"/>
    <mergeCell ref="A4:BE4"/>
    <mergeCell ref="A5:BE5"/>
    <mergeCell ref="AZ6:BE7"/>
    <mergeCell ref="BF6:BF9"/>
    <mergeCell ref="BG6:BG9"/>
    <mergeCell ref="D7:I7"/>
    <mergeCell ref="J7:O7"/>
    <mergeCell ref="P7:U7"/>
    <mergeCell ref="V7:AA7"/>
    <mergeCell ref="AB7:AG7"/>
    <mergeCell ref="AH7:AM7"/>
    <mergeCell ref="AN7:AS7"/>
    <mergeCell ref="Z8:Z9"/>
    <mergeCell ref="AT7:AY7"/>
    <mergeCell ref="D8:E8"/>
    <mergeCell ref="F8:G8"/>
    <mergeCell ref="H8:H9"/>
    <mergeCell ref="I8:I9"/>
    <mergeCell ref="AR8:AR9"/>
    <mergeCell ref="AA8:AA9"/>
    <mergeCell ref="AB8:AC8"/>
    <mergeCell ref="AD8:AE8"/>
    <mergeCell ref="AF8:AF9"/>
    <mergeCell ref="AG8:AG9"/>
    <mergeCell ref="AH8:AI8"/>
    <mergeCell ref="BB8:BC8"/>
    <mergeCell ref="BD8:BD9"/>
    <mergeCell ref="BE8:BE9"/>
    <mergeCell ref="D55:AA55"/>
    <mergeCell ref="AB55:AY55"/>
    <mergeCell ref="AZ55:BE55"/>
    <mergeCell ref="AS8:AS9"/>
    <mergeCell ref="AT8:AU8"/>
    <mergeCell ref="AV8:AW8"/>
    <mergeCell ref="AX8:AX9"/>
    <mergeCell ref="AY8:AY9"/>
    <mergeCell ref="AZ8:BA8"/>
    <mergeCell ref="AJ8:AK8"/>
    <mergeCell ref="AL8:AL9"/>
    <mergeCell ref="AM8:AM9"/>
    <mergeCell ref="AN8:AO8"/>
    <mergeCell ref="D61:AA61"/>
    <mergeCell ref="AB61:AY61"/>
    <mergeCell ref="AZ61:BE61"/>
    <mergeCell ref="A66:AA66"/>
    <mergeCell ref="A67:AA67"/>
  </mergeCells>
  <pageMargins left="0.19685039370078741" right="0.19685039370078741" top="0.19685039370078741" bottom="0.19685039370078741" header="0.11811023622047245" footer="0.11811023622047245"/>
  <pageSetup paperSize="8" scale="50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BG248"/>
  <sheetViews>
    <sheetView topLeftCell="A19" zoomScale="70" zoomScaleNormal="70" workbookViewId="0">
      <selection activeCell="A42" sqref="A42:XFD42"/>
    </sheetView>
  </sheetViews>
  <sheetFormatPr defaultColWidth="10.6640625" defaultRowHeight="15" x14ac:dyDescent="0.2"/>
  <cols>
    <col min="1" max="1" width="17.1640625" style="348" customWidth="1"/>
    <col min="2" max="2" width="7.1640625" style="70" customWidth="1"/>
    <col min="3" max="3" width="60.33203125" style="70" customWidth="1"/>
    <col min="4" max="4" width="5.5" style="70" customWidth="1"/>
    <col min="5" max="5" width="6.83203125" style="70" customWidth="1"/>
    <col min="6" max="6" width="5.5" style="70" customWidth="1"/>
    <col min="7" max="7" width="6.83203125" style="70" customWidth="1"/>
    <col min="8" max="8" width="5.5" style="70" customWidth="1"/>
    <col min="9" max="9" width="5.6640625" style="70" bestFit="1" customWidth="1"/>
    <col min="10" max="10" width="5.5" style="70" customWidth="1"/>
    <col min="11" max="11" width="6.83203125" style="70" customWidth="1"/>
    <col min="12" max="12" width="5.5" style="70" customWidth="1"/>
    <col min="13" max="13" width="6.83203125" style="70" customWidth="1"/>
    <col min="14" max="14" width="5.5" style="70" customWidth="1"/>
    <col min="15" max="15" width="5.6640625" style="70" bestFit="1" customWidth="1"/>
    <col min="16" max="16" width="5.5" style="70" bestFit="1" customWidth="1"/>
    <col min="17" max="17" width="6.83203125" style="70" customWidth="1"/>
    <col min="18" max="18" width="5.5" style="70" bestFit="1" customWidth="1"/>
    <col min="19" max="19" width="6.83203125" style="70" customWidth="1"/>
    <col min="20" max="20" width="5.5" style="70" customWidth="1"/>
    <col min="21" max="21" width="5.6640625" style="70" bestFit="1" customWidth="1"/>
    <col min="22" max="22" width="5.5" style="70" bestFit="1" customWidth="1"/>
    <col min="23" max="23" width="6.83203125" style="70" customWidth="1"/>
    <col min="24" max="24" width="5.5" style="70" bestFit="1" customWidth="1"/>
    <col min="25" max="25" width="6.83203125" style="70" customWidth="1"/>
    <col min="26" max="26" width="5.5" style="70" customWidth="1"/>
    <col min="27" max="27" width="5.6640625" style="70" bestFit="1" customWidth="1"/>
    <col min="28" max="28" width="5.5" style="70" customWidth="1"/>
    <col min="29" max="29" width="6.83203125" style="70" customWidth="1"/>
    <col min="30" max="30" width="5.5" style="70" customWidth="1"/>
    <col min="31" max="31" width="6.83203125" style="70" customWidth="1"/>
    <col min="32" max="32" width="5.5" style="70" customWidth="1"/>
    <col min="33" max="33" width="5.6640625" style="70" bestFit="1" customWidth="1"/>
    <col min="34" max="34" width="5.5" style="70" customWidth="1"/>
    <col min="35" max="35" width="6.83203125" style="70" customWidth="1"/>
    <col min="36" max="36" width="5.5" style="70" customWidth="1"/>
    <col min="37" max="37" width="6.83203125" style="70" customWidth="1"/>
    <col min="38" max="38" width="5.5" style="70" customWidth="1"/>
    <col min="39" max="39" width="8" style="70" customWidth="1"/>
    <col min="40" max="40" width="5.5" style="70" bestFit="1" customWidth="1"/>
    <col min="41" max="41" width="6.83203125" style="70" customWidth="1"/>
    <col min="42" max="42" width="5.5" style="70" bestFit="1" customWidth="1"/>
    <col min="43" max="43" width="6.83203125" style="70" customWidth="1"/>
    <col min="44" max="44" width="5.5" style="70" customWidth="1"/>
    <col min="45" max="45" width="5.6640625" style="70" bestFit="1" customWidth="1"/>
    <col min="46" max="46" width="5.5" style="70" bestFit="1" customWidth="1"/>
    <col min="47" max="47" width="6.83203125" style="70" customWidth="1"/>
    <col min="48" max="48" width="5.5" style="70" bestFit="1" customWidth="1"/>
    <col min="49" max="49" width="6.83203125" style="70" customWidth="1"/>
    <col min="50" max="50" width="5.5" style="70" customWidth="1"/>
    <col min="51" max="51" width="5.6640625" style="70" bestFit="1" customWidth="1"/>
    <col min="52" max="52" width="6.83203125" style="70" bestFit="1" customWidth="1"/>
    <col min="53" max="53" width="8.1640625" style="70" customWidth="1"/>
    <col min="54" max="54" width="6.83203125" style="70" bestFit="1" customWidth="1"/>
    <col min="55" max="55" width="8.1640625" style="70" bestFit="1" customWidth="1"/>
    <col min="56" max="56" width="6.83203125" style="70" bestFit="1" customWidth="1"/>
    <col min="57" max="57" width="9" style="70" customWidth="1"/>
    <col min="58" max="58" width="44.1640625" style="70" bestFit="1" customWidth="1"/>
    <col min="59" max="59" width="39" style="70" customWidth="1"/>
    <col min="60" max="16384" width="10.6640625" style="70"/>
  </cols>
  <sheetData>
    <row r="1" spans="1:59" ht="21.95" customHeight="1" x14ac:dyDescent="0.2">
      <c r="A1" s="961" t="s">
        <v>0</v>
      </c>
      <c r="B1" s="961"/>
      <c r="C1" s="961"/>
      <c r="D1" s="961"/>
      <c r="E1" s="961"/>
      <c r="F1" s="961"/>
      <c r="G1" s="961"/>
      <c r="H1" s="961"/>
      <c r="I1" s="961"/>
      <c r="J1" s="961"/>
      <c r="K1" s="961"/>
      <c r="L1" s="961"/>
      <c r="M1" s="961"/>
      <c r="N1" s="961"/>
      <c r="O1" s="961"/>
      <c r="P1" s="961"/>
      <c r="Q1" s="961"/>
      <c r="R1" s="961"/>
      <c r="S1" s="961"/>
      <c r="T1" s="961"/>
      <c r="U1" s="961"/>
      <c r="V1" s="961"/>
      <c r="W1" s="961"/>
      <c r="X1" s="961"/>
      <c r="Y1" s="961"/>
      <c r="Z1" s="961"/>
      <c r="AA1" s="961"/>
      <c r="AB1" s="961"/>
      <c r="AC1" s="961"/>
      <c r="AD1" s="961"/>
      <c r="AE1" s="961"/>
      <c r="AF1" s="961"/>
      <c r="AG1" s="961"/>
      <c r="AH1" s="961"/>
      <c r="AI1" s="961"/>
      <c r="AJ1" s="961"/>
      <c r="AK1" s="961"/>
      <c r="AL1" s="961"/>
      <c r="AM1" s="961"/>
      <c r="AN1" s="961"/>
      <c r="AO1" s="961"/>
      <c r="AP1" s="961"/>
      <c r="AQ1" s="961"/>
      <c r="AR1" s="961"/>
      <c r="AS1" s="961"/>
      <c r="AT1" s="961"/>
      <c r="AU1" s="961"/>
      <c r="AV1" s="961"/>
      <c r="AW1" s="961"/>
      <c r="AX1" s="961"/>
      <c r="AY1" s="961"/>
      <c r="AZ1" s="961"/>
      <c r="BA1" s="961"/>
      <c r="BB1" s="961"/>
      <c r="BC1" s="961"/>
      <c r="BD1" s="961"/>
      <c r="BE1" s="961"/>
    </row>
    <row r="2" spans="1:59" ht="21.95" customHeight="1" x14ac:dyDescent="0.2">
      <c r="A2" s="927" t="s">
        <v>172</v>
      </c>
      <c r="B2" s="927"/>
      <c r="C2" s="927"/>
      <c r="D2" s="927"/>
      <c r="E2" s="927"/>
      <c r="F2" s="927"/>
      <c r="G2" s="927"/>
      <c r="H2" s="927"/>
      <c r="I2" s="927"/>
      <c r="J2" s="927"/>
      <c r="K2" s="927"/>
      <c r="L2" s="927"/>
      <c r="M2" s="927"/>
      <c r="N2" s="927"/>
      <c r="O2" s="927"/>
      <c r="P2" s="927"/>
      <c r="Q2" s="927"/>
      <c r="R2" s="927"/>
      <c r="S2" s="927"/>
      <c r="T2" s="927"/>
      <c r="U2" s="927"/>
      <c r="V2" s="927"/>
      <c r="W2" s="927"/>
      <c r="X2" s="927"/>
      <c r="Y2" s="927"/>
      <c r="Z2" s="927"/>
      <c r="AA2" s="927"/>
      <c r="AB2" s="927"/>
      <c r="AC2" s="927"/>
      <c r="AD2" s="927"/>
      <c r="AE2" s="927"/>
      <c r="AF2" s="927"/>
      <c r="AG2" s="927"/>
      <c r="AH2" s="927"/>
      <c r="AI2" s="927"/>
      <c r="AJ2" s="927"/>
      <c r="AK2" s="927"/>
      <c r="AL2" s="927"/>
      <c r="AM2" s="927"/>
      <c r="AN2" s="927"/>
      <c r="AO2" s="927"/>
      <c r="AP2" s="927"/>
      <c r="AQ2" s="927"/>
      <c r="AR2" s="927"/>
      <c r="AS2" s="927"/>
      <c r="AT2" s="927"/>
      <c r="AU2" s="927"/>
      <c r="AV2" s="927"/>
      <c r="AW2" s="927"/>
      <c r="AX2" s="927"/>
      <c r="AY2" s="927"/>
      <c r="AZ2" s="927"/>
      <c r="BA2" s="927"/>
      <c r="BB2" s="927"/>
      <c r="BC2" s="927"/>
      <c r="BD2" s="927"/>
      <c r="BE2" s="927"/>
    </row>
    <row r="3" spans="1:59" ht="23.25" x14ac:dyDescent="0.2">
      <c r="A3" s="962" t="s">
        <v>351</v>
      </c>
      <c r="B3" s="962"/>
      <c r="C3" s="962"/>
      <c r="D3" s="962"/>
      <c r="E3" s="962"/>
      <c r="F3" s="962"/>
      <c r="G3" s="962"/>
      <c r="H3" s="962"/>
      <c r="I3" s="962"/>
      <c r="J3" s="962"/>
      <c r="K3" s="962"/>
      <c r="L3" s="962"/>
      <c r="M3" s="962"/>
      <c r="N3" s="962"/>
      <c r="O3" s="962"/>
      <c r="P3" s="962"/>
      <c r="Q3" s="962"/>
      <c r="R3" s="962"/>
      <c r="S3" s="962"/>
      <c r="T3" s="962"/>
      <c r="U3" s="962"/>
      <c r="V3" s="962"/>
      <c r="W3" s="962"/>
      <c r="X3" s="962"/>
      <c r="Y3" s="962"/>
      <c r="Z3" s="962"/>
      <c r="AA3" s="962"/>
      <c r="AB3" s="962"/>
      <c r="AC3" s="962"/>
      <c r="AD3" s="962"/>
      <c r="AE3" s="962"/>
      <c r="AF3" s="962"/>
      <c r="AG3" s="962"/>
      <c r="AH3" s="962"/>
      <c r="AI3" s="962"/>
      <c r="AJ3" s="962"/>
      <c r="AK3" s="962"/>
      <c r="AL3" s="962"/>
      <c r="AM3" s="962"/>
      <c r="AN3" s="962"/>
      <c r="AO3" s="962"/>
      <c r="AP3" s="962"/>
      <c r="AQ3" s="962"/>
      <c r="AR3" s="962"/>
      <c r="AS3" s="962"/>
      <c r="AT3" s="962"/>
      <c r="AU3" s="962"/>
      <c r="AV3" s="962"/>
      <c r="AW3" s="962"/>
      <c r="AX3" s="962"/>
      <c r="AY3" s="962"/>
      <c r="AZ3" s="962"/>
      <c r="BA3" s="962"/>
      <c r="BB3" s="962"/>
      <c r="BC3" s="962"/>
      <c r="BD3" s="962"/>
      <c r="BE3" s="962"/>
    </row>
    <row r="4" spans="1:59" s="190" customFormat="1" ht="23.25" x14ac:dyDescent="0.2">
      <c r="A4" s="927" t="s">
        <v>679</v>
      </c>
      <c r="B4" s="927"/>
      <c r="C4" s="927"/>
      <c r="D4" s="927"/>
      <c r="E4" s="927"/>
      <c r="F4" s="927"/>
      <c r="G4" s="927"/>
      <c r="H4" s="927"/>
      <c r="I4" s="927"/>
      <c r="J4" s="927"/>
      <c r="K4" s="927"/>
      <c r="L4" s="927"/>
      <c r="M4" s="927"/>
      <c r="N4" s="927"/>
      <c r="O4" s="927"/>
      <c r="P4" s="927"/>
      <c r="Q4" s="927"/>
      <c r="R4" s="927"/>
      <c r="S4" s="927"/>
      <c r="T4" s="927"/>
      <c r="U4" s="927"/>
      <c r="V4" s="927"/>
      <c r="W4" s="927"/>
      <c r="X4" s="927"/>
      <c r="Y4" s="927"/>
      <c r="Z4" s="927"/>
      <c r="AA4" s="927"/>
      <c r="AB4" s="927"/>
      <c r="AC4" s="927"/>
      <c r="AD4" s="927"/>
      <c r="AE4" s="927"/>
      <c r="AF4" s="927"/>
      <c r="AG4" s="927"/>
      <c r="AH4" s="927"/>
      <c r="AI4" s="927"/>
      <c r="AJ4" s="927"/>
      <c r="AK4" s="927"/>
      <c r="AL4" s="927"/>
      <c r="AM4" s="927"/>
      <c r="AN4" s="927"/>
      <c r="AO4" s="927"/>
      <c r="AP4" s="927"/>
      <c r="AQ4" s="927"/>
      <c r="AR4" s="927"/>
      <c r="AS4" s="927"/>
      <c r="AT4" s="927"/>
      <c r="AU4" s="927"/>
      <c r="AV4" s="927"/>
      <c r="AW4" s="927"/>
      <c r="AX4" s="927"/>
      <c r="AY4" s="927"/>
      <c r="AZ4" s="927"/>
      <c r="BA4" s="927"/>
      <c r="BB4" s="927"/>
      <c r="BC4" s="927"/>
      <c r="BD4" s="927"/>
      <c r="BE4" s="927"/>
    </row>
    <row r="5" spans="1:59" ht="24" customHeight="1" thickBot="1" x14ac:dyDescent="0.25">
      <c r="A5" s="926" t="s">
        <v>346</v>
      </c>
      <c r="B5" s="926"/>
      <c r="C5" s="926"/>
      <c r="D5" s="926"/>
      <c r="E5" s="926"/>
      <c r="F5" s="926"/>
      <c r="G5" s="926"/>
      <c r="H5" s="926"/>
      <c r="I5" s="926"/>
      <c r="J5" s="926"/>
      <c r="K5" s="926"/>
      <c r="L5" s="926"/>
      <c r="M5" s="926"/>
      <c r="N5" s="926"/>
      <c r="O5" s="926"/>
      <c r="P5" s="926"/>
      <c r="Q5" s="926"/>
      <c r="R5" s="926"/>
      <c r="S5" s="926"/>
      <c r="T5" s="926"/>
      <c r="U5" s="926"/>
      <c r="V5" s="926"/>
      <c r="W5" s="926"/>
      <c r="X5" s="926"/>
      <c r="Y5" s="926"/>
      <c r="Z5" s="926"/>
      <c r="AA5" s="926"/>
      <c r="AB5" s="926"/>
      <c r="AC5" s="926"/>
      <c r="AD5" s="926"/>
      <c r="AE5" s="926"/>
      <c r="AF5" s="926"/>
      <c r="AG5" s="926"/>
      <c r="AH5" s="926"/>
      <c r="AI5" s="926"/>
      <c r="AJ5" s="926"/>
      <c r="AK5" s="926"/>
      <c r="AL5" s="926"/>
      <c r="AM5" s="926"/>
      <c r="AN5" s="926"/>
      <c r="AO5" s="926"/>
      <c r="AP5" s="926"/>
      <c r="AQ5" s="926"/>
      <c r="AR5" s="926"/>
      <c r="AS5" s="926"/>
      <c r="AT5" s="926"/>
      <c r="AU5" s="926"/>
      <c r="AV5" s="926"/>
      <c r="AW5" s="926"/>
      <c r="AX5" s="926"/>
      <c r="AY5" s="926"/>
      <c r="AZ5" s="926"/>
      <c r="BA5" s="926"/>
      <c r="BB5" s="926"/>
      <c r="BC5" s="926"/>
      <c r="BD5" s="926"/>
      <c r="BE5" s="926"/>
    </row>
    <row r="6" spans="1:59" ht="15.75" customHeight="1" thickTop="1" thickBot="1" x14ac:dyDescent="0.25">
      <c r="A6" s="992" t="s">
        <v>1</v>
      </c>
      <c r="B6" s="995" t="s">
        <v>2</v>
      </c>
      <c r="C6" s="998" t="s">
        <v>3</v>
      </c>
      <c r="D6" s="988" t="s">
        <v>4</v>
      </c>
      <c r="E6" s="950"/>
      <c r="F6" s="950"/>
      <c r="G6" s="950"/>
      <c r="H6" s="950"/>
      <c r="I6" s="950"/>
      <c r="J6" s="950"/>
      <c r="K6" s="950"/>
      <c r="L6" s="950"/>
      <c r="M6" s="950"/>
      <c r="N6" s="950"/>
      <c r="O6" s="950"/>
      <c r="P6" s="950"/>
      <c r="Q6" s="950"/>
      <c r="R6" s="950"/>
      <c r="S6" s="950"/>
      <c r="T6" s="950"/>
      <c r="U6" s="950"/>
      <c r="V6" s="950"/>
      <c r="W6" s="950"/>
      <c r="X6" s="950"/>
      <c r="Y6" s="950"/>
      <c r="Z6" s="950"/>
      <c r="AA6" s="950"/>
      <c r="AB6" s="988" t="s">
        <v>4</v>
      </c>
      <c r="AC6" s="950"/>
      <c r="AD6" s="950"/>
      <c r="AE6" s="950"/>
      <c r="AF6" s="950"/>
      <c r="AG6" s="950"/>
      <c r="AH6" s="950"/>
      <c r="AI6" s="950"/>
      <c r="AJ6" s="950"/>
      <c r="AK6" s="950"/>
      <c r="AL6" s="950"/>
      <c r="AM6" s="950"/>
      <c r="AN6" s="950"/>
      <c r="AO6" s="950"/>
      <c r="AP6" s="950"/>
      <c r="AQ6" s="950"/>
      <c r="AR6" s="950"/>
      <c r="AS6" s="950"/>
      <c r="AT6" s="950"/>
      <c r="AU6" s="950"/>
      <c r="AV6" s="950"/>
      <c r="AW6" s="950"/>
      <c r="AX6" s="950"/>
      <c r="AY6" s="950"/>
      <c r="AZ6" s="1000" t="s">
        <v>5</v>
      </c>
      <c r="BA6" s="1001"/>
      <c r="BB6" s="1001"/>
      <c r="BC6" s="1001"/>
      <c r="BD6" s="1001"/>
      <c r="BE6" s="1002"/>
      <c r="BF6" s="936" t="s">
        <v>51</v>
      </c>
      <c r="BG6" s="936" t="s">
        <v>52</v>
      </c>
    </row>
    <row r="7" spans="1:59" ht="15.75" customHeight="1" x14ac:dyDescent="0.2">
      <c r="A7" s="993"/>
      <c r="B7" s="996"/>
      <c r="C7" s="999"/>
      <c r="D7" s="970" t="s">
        <v>6</v>
      </c>
      <c r="E7" s="971"/>
      <c r="F7" s="971"/>
      <c r="G7" s="971"/>
      <c r="H7" s="971"/>
      <c r="I7" s="972"/>
      <c r="J7" s="973" t="s">
        <v>7</v>
      </c>
      <c r="K7" s="971"/>
      <c r="L7" s="971"/>
      <c r="M7" s="971"/>
      <c r="N7" s="971"/>
      <c r="O7" s="974"/>
      <c r="P7" s="970" t="s">
        <v>8</v>
      </c>
      <c r="Q7" s="971"/>
      <c r="R7" s="971"/>
      <c r="S7" s="971"/>
      <c r="T7" s="971"/>
      <c r="U7" s="972"/>
      <c r="V7" s="973" t="s">
        <v>9</v>
      </c>
      <c r="W7" s="971"/>
      <c r="X7" s="971"/>
      <c r="Y7" s="971"/>
      <c r="Z7" s="971"/>
      <c r="AA7" s="972"/>
      <c r="AB7" s="970" t="s">
        <v>10</v>
      </c>
      <c r="AC7" s="971"/>
      <c r="AD7" s="971"/>
      <c r="AE7" s="971"/>
      <c r="AF7" s="971"/>
      <c r="AG7" s="972"/>
      <c r="AH7" s="973" t="s">
        <v>11</v>
      </c>
      <c r="AI7" s="971"/>
      <c r="AJ7" s="971"/>
      <c r="AK7" s="971"/>
      <c r="AL7" s="971"/>
      <c r="AM7" s="974"/>
      <c r="AN7" s="970" t="s">
        <v>37</v>
      </c>
      <c r="AO7" s="971"/>
      <c r="AP7" s="971"/>
      <c r="AQ7" s="971"/>
      <c r="AR7" s="971"/>
      <c r="AS7" s="972"/>
      <c r="AT7" s="973" t="s">
        <v>38</v>
      </c>
      <c r="AU7" s="971"/>
      <c r="AV7" s="971"/>
      <c r="AW7" s="971"/>
      <c r="AX7" s="971"/>
      <c r="AY7" s="972"/>
      <c r="AZ7" s="1003"/>
      <c r="BA7" s="1004"/>
      <c r="BB7" s="1004"/>
      <c r="BC7" s="1004"/>
      <c r="BD7" s="1004"/>
      <c r="BE7" s="1005"/>
      <c r="BF7" s="969"/>
      <c r="BG7" s="937"/>
    </row>
    <row r="8" spans="1:59" ht="15.75" customHeight="1" x14ac:dyDescent="0.2">
      <c r="A8" s="993"/>
      <c r="B8" s="996"/>
      <c r="C8" s="999"/>
      <c r="D8" s="958" t="s">
        <v>12</v>
      </c>
      <c r="E8" s="952"/>
      <c r="F8" s="953" t="s">
        <v>13</v>
      </c>
      <c r="G8" s="952"/>
      <c r="H8" s="954" t="s">
        <v>14</v>
      </c>
      <c r="I8" s="959" t="s">
        <v>39</v>
      </c>
      <c r="J8" s="951" t="s">
        <v>12</v>
      </c>
      <c r="K8" s="952"/>
      <c r="L8" s="953" t="s">
        <v>13</v>
      </c>
      <c r="M8" s="952"/>
      <c r="N8" s="954" t="s">
        <v>14</v>
      </c>
      <c r="O8" s="956" t="s">
        <v>39</v>
      </c>
      <c r="P8" s="958" t="s">
        <v>12</v>
      </c>
      <c r="Q8" s="952"/>
      <c r="R8" s="953" t="s">
        <v>13</v>
      </c>
      <c r="S8" s="952"/>
      <c r="T8" s="954" t="s">
        <v>14</v>
      </c>
      <c r="U8" s="959" t="s">
        <v>39</v>
      </c>
      <c r="V8" s="951" t="s">
        <v>12</v>
      </c>
      <c r="W8" s="952"/>
      <c r="X8" s="953" t="s">
        <v>13</v>
      </c>
      <c r="Y8" s="952"/>
      <c r="Z8" s="954" t="s">
        <v>14</v>
      </c>
      <c r="AA8" s="975" t="s">
        <v>39</v>
      </c>
      <c r="AB8" s="958" t="s">
        <v>12</v>
      </c>
      <c r="AC8" s="952"/>
      <c r="AD8" s="953" t="s">
        <v>13</v>
      </c>
      <c r="AE8" s="952"/>
      <c r="AF8" s="954" t="s">
        <v>14</v>
      </c>
      <c r="AG8" s="959" t="s">
        <v>39</v>
      </c>
      <c r="AH8" s="951" t="s">
        <v>12</v>
      </c>
      <c r="AI8" s="952"/>
      <c r="AJ8" s="953" t="s">
        <v>13</v>
      </c>
      <c r="AK8" s="952"/>
      <c r="AL8" s="954" t="s">
        <v>14</v>
      </c>
      <c r="AM8" s="956" t="s">
        <v>39</v>
      </c>
      <c r="AN8" s="958" t="s">
        <v>12</v>
      </c>
      <c r="AO8" s="952"/>
      <c r="AP8" s="953" t="s">
        <v>13</v>
      </c>
      <c r="AQ8" s="952"/>
      <c r="AR8" s="954" t="s">
        <v>14</v>
      </c>
      <c r="AS8" s="959" t="s">
        <v>39</v>
      </c>
      <c r="AT8" s="951" t="s">
        <v>12</v>
      </c>
      <c r="AU8" s="952"/>
      <c r="AV8" s="953" t="s">
        <v>13</v>
      </c>
      <c r="AW8" s="952"/>
      <c r="AX8" s="954" t="s">
        <v>14</v>
      </c>
      <c r="AY8" s="975" t="s">
        <v>39</v>
      </c>
      <c r="AZ8" s="951" t="s">
        <v>12</v>
      </c>
      <c r="BA8" s="952"/>
      <c r="BB8" s="953" t="s">
        <v>13</v>
      </c>
      <c r="BC8" s="952"/>
      <c r="BD8" s="954" t="s">
        <v>14</v>
      </c>
      <c r="BE8" s="977" t="s">
        <v>47</v>
      </c>
      <c r="BF8" s="969"/>
      <c r="BG8" s="937"/>
    </row>
    <row r="9" spans="1:59" ht="80.099999999999994" customHeight="1" thickBot="1" x14ac:dyDescent="0.25">
      <c r="A9" s="994"/>
      <c r="B9" s="997"/>
      <c r="C9" s="948"/>
      <c r="D9" s="191" t="s">
        <v>40</v>
      </c>
      <c r="E9" s="192" t="s">
        <v>41</v>
      </c>
      <c r="F9" s="193" t="s">
        <v>40</v>
      </c>
      <c r="G9" s="192" t="s">
        <v>41</v>
      </c>
      <c r="H9" s="955"/>
      <c r="I9" s="960"/>
      <c r="J9" s="194" t="s">
        <v>40</v>
      </c>
      <c r="K9" s="192" t="s">
        <v>41</v>
      </c>
      <c r="L9" s="193" t="s">
        <v>40</v>
      </c>
      <c r="M9" s="192" t="s">
        <v>41</v>
      </c>
      <c r="N9" s="955"/>
      <c r="O9" s="957"/>
      <c r="P9" s="191" t="s">
        <v>40</v>
      </c>
      <c r="Q9" s="192" t="s">
        <v>41</v>
      </c>
      <c r="R9" s="193" t="s">
        <v>40</v>
      </c>
      <c r="S9" s="192" t="s">
        <v>41</v>
      </c>
      <c r="T9" s="955"/>
      <c r="U9" s="960"/>
      <c r="V9" s="194" t="s">
        <v>40</v>
      </c>
      <c r="W9" s="192" t="s">
        <v>41</v>
      </c>
      <c r="X9" s="193" t="s">
        <v>40</v>
      </c>
      <c r="Y9" s="192" t="s">
        <v>41</v>
      </c>
      <c r="Z9" s="955"/>
      <c r="AA9" s="976"/>
      <c r="AB9" s="191" t="s">
        <v>40</v>
      </c>
      <c r="AC9" s="192" t="s">
        <v>41</v>
      </c>
      <c r="AD9" s="193" t="s">
        <v>40</v>
      </c>
      <c r="AE9" s="192" t="s">
        <v>41</v>
      </c>
      <c r="AF9" s="955"/>
      <c r="AG9" s="960"/>
      <c r="AH9" s="194" t="s">
        <v>40</v>
      </c>
      <c r="AI9" s="192" t="s">
        <v>41</v>
      </c>
      <c r="AJ9" s="193" t="s">
        <v>40</v>
      </c>
      <c r="AK9" s="192" t="s">
        <v>41</v>
      </c>
      <c r="AL9" s="955"/>
      <c r="AM9" s="957"/>
      <c r="AN9" s="191" t="s">
        <v>40</v>
      </c>
      <c r="AO9" s="192" t="s">
        <v>41</v>
      </c>
      <c r="AP9" s="193" t="s">
        <v>40</v>
      </c>
      <c r="AQ9" s="192" t="s">
        <v>41</v>
      </c>
      <c r="AR9" s="955"/>
      <c r="AS9" s="960"/>
      <c r="AT9" s="194" t="s">
        <v>40</v>
      </c>
      <c r="AU9" s="192" t="s">
        <v>41</v>
      </c>
      <c r="AV9" s="193" t="s">
        <v>40</v>
      </c>
      <c r="AW9" s="192" t="s">
        <v>41</v>
      </c>
      <c r="AX9" s="955"/>
      <c r="AY9" s="976"/>
      <c r="AZ9" s="194" t="s">
        <v>40</v>
      </c>
      <c r="BA9" s="192" t="s">
        <v>42</v>
      </c>
      <c r="BB9" s="193" t="s">
        <v>40</v>
      </c>
      <c r="BC9" s="192" t="s">
        <v>42</v>
      </c>
      <c r="BD9" s="955"/>
      <c r="BE9" s="978"/>
      <c r="BF9" s="969"/>
      <c r="BG9" s="937"/>
    </row>
    <row r="10" spans="1:59" s="200" customFormat="1" ht="15.75" customHeight="1" thickBot="1" x14ac:dyDescent="0.3">
      <c r="A10" s="195"/>
      <c r="B10" s="196"/>
      <c r="C10" s="197" t="s">
        <v>57</v>
      </c>
      <c r="D10" s="198">
        <f>SUM(SZAK!D90)</f>
        <v>9</v>
      </c>
      <c r="E10" s="198">
        <f>SUM(SZAK!E90)</f>
        <v>112</v>
      </c>
      <c r="F10" s="198">
        <f>SUM(SZAK!F90)</f>
        <v>25</v>
      </c>
      <c r="G10" s="198">
        <f>SUM(SZAK!G90)</f>
        <v>284</v>
      </c>
      <c r="H10" s="198">
        <f>SUM(SZAK!H90)</f>
        <v>22</v>
      </c>
      <c r="I10" s="198" t="s">
        <v>17</v>
      </c>
      <c r="J10" s="198">
        <f>SUM(SZAK!J90)</f>
        <v>5</v>
      </c>
      <c r="K10" s="198">
        <f>SUM(SZAK!K90)</f>
        <v>82</v>
      </c>
      <c r="L10" s="198">
        <f>SUM(SZAK!L90)</f>
        <v>14</v>
      </c>
      <c r="M10" s="198">
        <f>SUM(SZAK!M90)</f>
        <v>196</v>
      </c>
      <c r="N10" s="198">
        <f>SUM(SZAK!N90)</f>
        <v>18</v>
      </c>
      <c r="O10" s="198" t="s">
        <v>17</v>
      </c>
      <c r="P10" s="198">
        <f>SUM(SZAK!P90)</f>
        <v>8</v>
      </c>
      <c r="Q10" s="198">
        <f>SUM(SZAK!Q90)</f>
        <v>116</v>
      </c>
      <c r="R10" s="198">
        <f>SUM(SZAK!R90)</f>
        <v>12</v>
      </c>
      <c r="S10" s="198">
        <f>SUM(SZAK!S90)</f>
        <v>164</v>
      </c>
      <c r="T10" s="198">
        <f>SUM(SZAK!T90)</f>
        <v>19</v>
      </c>
      <c r="U10" s="198" t="s">
        <v>17</v>
      </c>
      <c r="V10" s="198">
        <f>SUM(SZAK!V90)</f>
        <v>4</v>
      </c>
      <c r="W10" s="198">
        <f>SUM(SZAK!W90)</f>
        <v>60</v>
      </c>
      <c r="X10" s="198">
        <f>SUM(SZAK!X90)</f>
        <v>15</v>
      </c>
      <c r="Y10" s="198">
        <f>SUM(SZAK!Y90)</f>
        <v>206</v>
      </c>
      <c r="Z10" s="198">
        <f>SUM(SZAK!Z90)</f>
        <v>20</v>
      </c>
      <c r="AA10" s="198" t="s">
        <v>17</v>
      </c>
      <c r="AB10" s="198">
        <f>SUM(SZAK!AB90)</f>
        <v>6</v>
      </c>
      <c r="AC10" s="198">
        <f>SUM(SZAK!AC90)</f>
        <v>80</v>
      </c>
      <c r="AD10" s="198">
        <f>SUM(SZAK!AD90)</f>
        <v>12</v>
      </c>
      <c r="AE10" s="198">
        <f>SUM(SZAK!AE90)</f>
        <v>172</v>
      </c>
      <c r="AF10" s="198">
        <f>SUM(SZAK!AF90)</f>
        <v>17</v>
      </c>
      <c r="AG10" s="198" t="s">
        <v>17</v>
      </c>
      <c r="AH10" s="198">
        <f>SUM(SZAK!AH90)</f>
        <v>4</v>
      </c>
      <c r="AI10" s="198">
        <f>SUM(SZAK!AI90)</f>
        <v>60</v>
      </c>
      <c r="AJ10" s="198">
        <f>SUM(SZAK!AJ90)</f>
        <v>11</v>
      </c>
      <c r="AK10" s="198">
        <f>SUM(SZAK!AK90)</f>
        <v>150</v>
      </c>
      <c r="AL10" s="198">
        <f>SUM(SZAK!AL90)</f>
        <v>15</v>
      </c>
      <c r="AM10" s="198" t="s">
        <v>17</v>
      </c>
      <c r="AN10" s="198">
        <f>SUM(SZAK!AN90)</f>
        <v>1</v>
      </c>
      <c r="AO10" s="198">
        <f>SUM(SZAK!AO90)</f>
        <v>14</v>
      </c>
      <c r="AP10" s="198">
        <f>SUM(SZAK!AP90)</f>
        <v>11</v>
      </c>
      <c r="AQ10" s="198">
        <f>SUM(SZAK!AQ90)</f>
        <v>154</v>
      </c>
      <c r="AR10" s="198">
        <f>SUM(SZAK!AR90)</f>
        <v>18</v>
      </c>
      <c r="AS10" s="198" t="s">
        <v>17</v>
      </c>
      <c r="AT10" s="198">
        <f>SUM(SZAK!AT90)</f>
        <v>3</v>
      </c>
      <c r="AU10" s="198">
        <f>SUM(SZAK!AU90)</f>
        <v>34</v>
      </c>
      <c r="AV10" s="198">
        <f>SUM(SZAK!AV90)</f>
        <v>8</v>
      </c>
      <c r="AW10" s="198">
        <f>SUM(SZAK!AW90)</f>
        <v>80</v>
      </c>
      <c r="AX10" s="198">
        <f>SUM(SZAK!AX90)</f>
        <v>16</v>
      </c>
      <c r="AY10" s="198" t="s">
        <v>17</v>
      </c>
      <c r="AZ10" s="198">
        <f>SUM(SZAK!AZ90)</f>
        <v>40</v>
      </c>
      <c r="BA10" s="198">
        <f>SUM(SZAK!BA90)</f>
        <v>546</v>
      </c>
      <c r="BB10" s="198">
        <f>SUM(SZAK!BB90)</f>
        <v>108</v>
      </c>
      <c r="BC10" s="198">
        <f>SUM(SZAK!BC90)</f>
        <v>1380</v>
      </c>
      <c r="BD10" s="198">
        <f>SUM(SZAK!BD90)</f>
        <v>145</v>
      </c>
      <c r="BE10" s="198">
        <f>SUM(SZAK!BE90)</f>
        <v>148</v>
      </c>
      <c r="BF10" s="199"/>
      <c r="BG10" s="199"/>
    </row>
    <row r="11" spans="1:59" s="200" customFormat="1" ht="15.75" customHeight="1" x14ac:dyDescent="0.25">
      <c r="A11" s="201" t="s">
        <v>7</v>
      </c>
      <c r="B11" s="202"/>
      <c r="C11" s="203" t="s">
        <v>53</v>
      </c>
      <c r="D11" s="204"/>
      <c r="E11" s="205"/>
      <c r="F11" s="206"/>
      <c r="G11" s="205"/>
      <c r="H11" s="206"/>
      <c r="I11" s="207"/>
      <c r="J11" s="206"/>
      <c r="K11" s="205"/>
      <c r="L11" s="206"/>
      <c r="M11" s="205"/>
      <c r="N11" s="206"/>
      <c r="O11" s="207"/>
      <c r="P11" s="206"/>
      <c r="Q11" s="205"/>
      <c r="R11" s="206"/>
      <c r="S11" s="205"/>
      <c r="T11" s="206"/>
      <c r="U11" s="207"/>
      <c r="V11" s="206"/>
      <c r="W11" s="205"/>
      <c r="X11" s="206"/>
      <c r="Y11" s="205"/>
      <c r="Z11" s="206"/>
      <c r="AA11" s="208"/>
      <c r="AB11" s="204"/>
      <c r="AC11" s="205"/>
      <c r="AD11" s="206"/>
      <c r="AE11" s="205"/>
      <c r="AF11" s="206"/>
      <c r="AG11" s="207"/>
      <c r="AH11" s="206"/>
      <c r="AI11" s="205"/>
      <c r="AJ11" s="206"/>
      <c r="AK11" s="205"/>
      <c r="AL11" s="206"/>
      <c r="AM11" s="207"/>
      <c r="AN11" s="206"/>
      <c r="AO11" s="205"/>
      <c r="AP11" s="206"/>
      <c r="AQ11" s="205"/>
      <c r="AR11" s="206"/>
      <c r="AS11" s="207"/>
      <c r="AT11" s="206"/>
      <c r="AU11" s="205"/>
      <c r="AV11" s="206"/>
      <c r="AW11" s="205"/>
      <c r="AX11" s="206"/>
      <c r="AY11" s="208"/>
      <c r="AZ11" s="209"/>
      <c r="BA11" s="209"/>
      <c r="BB11" s="209"/>
      <c r="BC11" s="209"/>
      <c r="BD11" s="209"/>
      <c r="BE11" s="210"/>
      <c r="BF11" s="137"/>
      <c r="BG11" s="137"/>
    </row>
    <row r="12" spans="1:59" ht="15.75" customHeight="1" x14ac:dyDescent="0.2">
      <c r="A12" s="138" t="s">
        <v>303</v>
      </c>
      <c r="B12" s="13" t="s">
        <v>15</v>
      </c>
      <c r="C12" s="14" t="s">
        <v>304</v>
      </c>
      <c r="D12" s="15">
        <v>1</v>
      </c>
      <c r="E12" s="16">
        <v>14</v>
      </c>
      <c r="F12" s="15">
        <v>1</v>
      </c>
      <c r="G12" s="16">
        <v>14</v>
      </c>
      <c r="H12" s="568">
        <v>2</v>
      </c>
      <c r="I12" s="17" t="s">
        <v>353</v>
      </c>
      <c r="J12" s="18"/>
      <c r="K12" s="16" t="str">
        <f>IF(J12*15=0,"",J12*15)</f>
        <v/>
      </c>
      <c r="L12" s="19"/>
      <c r="M12" s="16" t="str">
        <f>IF(L12*15=0,"",L12*15)</f>
        <v/>
      </c>
      <c r="N12" s="15"/>
      <c r="O12" s="20"/>
      <c r="P12" s="211"/>
      <c r="Q12" s="212" t="str">
        <f t="shared" ref="Q12:Q44" si="0">IF(P12*15=0,"",P12*15)</f>
        <v/>
      </c>
      <c r="R12" s="213"/>
      <c r="S12" s="212" t="str">
        <f t="shared" ref="S12:S44" si="1">IF(R12*15=0,"",R12*15)</f>
        <v/>
      </c>
      <c r="T12" s="214"/>
      <c r="U12" s="215"/>
      <c r="V12" s="211"/>
      <c r="W12" s="212" t="str">
        <f t="shared" ref="W12:W44" si="2">IF(V12*15=0,"",V12*15)</f>
        <v/>
      </c>
      <c r="X12" s="213"/>
      <c r="Y12" s="212" t="str">
        <f t="shared" ref="Y12:Y44" si="3">IF(X12*15=0,"",X12*15)</f>
        <v/>
      </c>
      <c r="Z12" s="214"/>
      <c r="AA12" s="215"/>
      <c r="AB12" s="211"/>
      <c r="AC12" s="212" t="str">
        <f t="shared" ref="AC12:AE42" si="4">IF(AB12*15=0,"",AB12*15)</f>
        <v/>
      </c>
      <c r="AD12" s="213"/>
      <c r="AE12" s="212" t="str">
        <f t="shared" ref="AE12:AE44" si="5">IF(AD12*15=0,"",AD12*15)</f>
        <v/>
      </c>
      <c r="AF12" s="214"/>
      <c r="AG12" s="215"/>
      <c r="AH12" s="211"/>
      <c r="AI12" s="212" t="str">
        <f t="shared" ref="AI12:AI44" si="6">IF(AH12*15=0,"",AH12*15)</f>
        <v/>
      </c>
      <c r="AJ12" s="213"/>
      <c r="AK12" s="212" t="str">
        <f t="shared" ref="AK12:AK44" si="7">IF(AJ12*15=0,"",AJ12*15)</f>
        <v/>
      </c>
      <c r="AL12" s="214"/>
      <c r="AM12" s="215"/>
      <c r="AN12" s="211"/>
      <c r="AO12" s="212" t="str">
        <f t="shared" ref="AO12:AO36" si="8">IF(AN12*15=0,"",AN12*15)</f>
        <v/>
      </c>
      <c r="AP12" s="213"/>
      <c r="AQ12" s="212" t="str">
        <f t="shared" ref="AQ12:AQ44" si="9">IF(AP12*15=0,"",AP12*15)</f>
        <v/>
      </c>
      <c r="AR12" s="214"/>
      <c r="AS12" s="215"/>
      <c r="AT12" s="211"/>
      <c r="AU12" s="212" t="str">
        <f t="shared" ref="AU12:AU41" si="10">IF(AT12*15=0,"",AT12*15)</f>
        <v/>
      </c>
      <c r="AV12" s="213"/>
      <c r="AW12" s="212" t="str">
        <f t="shared" ref="AW12:AW41" si="11">IF(AV12*15=0,"",AV12*15)</f>
        <v/>
      </c>
      <c r="AX12" s="214"/>
      <c r="AY12" s="215"/>
      <c r="AZ12" s="24">
        <v>1</v>
      </c>
      <c r="BA12" s="16">
        <v>14</v>
      </c>
      <c r="BB12" s="25">
        <v>1</v>
      </c>
      <c r="BC12" s="16">
        <v>14</v>
      </c>
      <c r="BD12" s="25">
        <f t="shared" ref="BD12:BD44" si="12">IF(N12+H12+T12+Z12+AF12+AL12+AR12+AX12=0,"",N12+H12+T12+Z12+AF12+AL12+AR12+AX12)</f>
        <v>2</v>
      </c>
      <c r="BE12" s="26">
        <f t="shared" ref="BE12:BE44" si="13">IF(D12+F12+L12+J12+P12+R12+V12+X12+AB12+AD12+AH12+AJ12+AN12+AP12+AT12+AV12=0,"",D12+F12+L12+J12+P12+R12+V12+X12+AB12+AD12+AH12+AJ12+AN12+AP12+AT12+AV12)</f>
        <v>2</v>
      </c>
      <c r="BF12" s="41" t="s">
        <v>503</v>
      </c>
      <c r="BG12" s="41" t="s">
        <v>496</v>
      </c>
    </row>
    <row r="13" spans="1:59" ht="15.75" customHeight="1" x14ac:dyDescent="0.2">
      <c r="A13" s="828" t="s">
        <v>887</v>
      </c>
      <c r="B13" s="577" t="s">
        <v>34</v>
      </c>
      <c r="C13" s="473" t="s">
        <v>700</v>
      </c>
      <c r="D13" s="578"/>
      <c r="E13" s="546"/>
      <c r="F13" s="578"/>
      <c r="G13" s="546"/>
      <c r="H13" s="578"/>
      <c r="I13" s="579"/>
      <c r="J13" s="211"/>
      <c r="K13" s="481"/>
      <c r="L13" s="482">
        <v>1</v>
      </c>
      <c r="M13" s="481">
        <v>14</v>
      </c>
      <c r="N13" s="483">
        <v>2</v>
      </c>
      <c r="O13" s="215" t="s">
        <v>353</v>
      </c>
      <c r="P13" s="211"/>
      <c r="Q13" s="580"/>
      <c r="R13" s="581"/>
      <c r="S13" s="580"/>
      <c r="T13" s="582"/>
      <c r="U13" s="215"/>
      <c r="V13" s="211"/>
      <c r="W13" s="580"/>
      <c r="X13" s="581"/>
      <c r="Y13" s="580"/>
      <c r="Z13" s="582"/>
      <c r="AA13" s="215"/>
      <c r="AB13" s="211"/>
      <c r="AC13" s="580"/>
      <c r="AD13" s="581"/>
      <c r="AE13" s="580"/>
      <c r="AF13" s="582"/>
      <c r="AG13" s="215"/>
      <c r="AH13" s="211"/>
      <c r="AI13" s="580"/>
      <c r="AJ13" s="581"/>
      <c r="AK13" s="580"/>
      <c r="AL13" s="582"/>
      <c r="AM13" s="215"/>
      <c r="AN13" s="211"/>
      <c r="AO13" s="580"/>
      <c r="AP13" s="581"/>
      <c r="AQ13" s="580"/>
      <c r="AR13" s="582"/>
      <c r="AS13" s="215"/>
      <c r="AT13" s="211"/>
      <c r="AU13" s="580"/>
      <c r="AV13" s="581"/>
      <c r="AW13" s="580"/>
      <c r="AX13" s="582"/>
      <c r="AY13" s="215"/>
      <c r="AZ13" s="24"/>
      <c r="BA13" s="16"/>
      <c r="BB13" s="25">
        <v>1</v>
      </c>
      <c r="BC13" s="16">
        <v>14</v>
      </c>
      <c r="BD13" s="25">
        <v>2</v>
      </c>
      <c r="BE13" s="26">
        <v>1</v>
      </c>
      <c r="BF13" s="274" t="s">
        <v>444</v>
      </c>
      <c r="BG13" s="274" t="s">
        <v>457</v>
      </c>
    </row>
    <row r="14" spans="1:59" s="27" customFormat="1" ht="15.75" customHeight="1" x14ac:dyDescent="0.2">
      <c r="A14" s="28" t="s">
        <v>373</v>
      </c>
      <c r="B14" s="29" t="s">
        <v>15</v>
      </c>
      <c r="C14" s="30" t="s">
        <v>374</v>
      </c>
      <c r="D14" s="19"/>
      <c r="E14" s="16" t="str">
        <f t="shared" ref="E14" si="14">IF(D14*15=0,"",D14*15)</f>
        <v/>
      </c>
      <c r="F14" s="19"/>
      <c r="G14" s="16" t="str">
        <f t="shared" ref="G14" si="15">IF(F14*15=0,"",F14*15)</f>
        <v/>
      </c>
      <c r="H14" s="19"/>
      <c r="I14" s="23"/>
      <c r="J14" s="19"/>
      <c r="K14" s="16" t="str">
        <f t="shared" ref="K14" si="16">IF(J14*15=0,"",J14*15)</f>
        <v/>
      </c>
      <c r="L14" s="19"/>
      <c r="M14" s="16" t="str">
        <f t="shared" ref="M14" si="17">IF(L14*15=0,"",L14*15)</f>
        <v/>
      </c>
      <c r="N14" s="19"/>
      <c r="O14" s="23"/>
      <c r="P14" s="19"/>
      <c r="Q14" s="16" t="str">
        <f t="shared" ref="Q14" si="18">IF(P14*15=0,"",P14*15)</f>
        <v/>
      </c>
      <c r="R14" s="19"/>
      <c r="S14" s="16" t="str">
        <f t="shared" ref="S14" si="19">IF(R14*15=0,"",R14*15)</f>
        <v/>
      </c>
      <c r="T14" s="19"/>
      <c r="U14" s="23"/>
      <c r="V14" s="19"/>
      <c r="W14" s="16" t="str">
        <f t="shared" ref="W14" si="20">IF(V14*15=0,"",V14*15)</f>
        <v/>
      </c>
      <c r="X14" s="19"/>
      <c r="Y14" s="16" t="str">
        <f t="shared" ref="Y14" si="21">IF(X14*15=0,"",X14*15)</f>
        <v/>
      </c>
      <c r="Z14" s="19"/>
      <c r="AA14" s="23"/>
      <c r="AB14" s="19"/>
      <c r="AC14" s="16"/>
      <c r="AD14" s="19"/>
      <c r="AE14" s="16"/>
      <c r="AF14" s="19"/>
      <c r="AG14" s="23"/>
      <c r="AH14" s="19">
        <v>2</v>
      </c>
      <c r="AI14" s="16">
        <v>28</v>
      </c>
      <c r="AJ14" s="19"/>
      <c r="AK14" s="16" t="str">
        <f t="shared" ref="AK14" si="22">IF(AJ14*15=0,"",AJ14*15)</f>
        <v/>
      </c>
      <c r="AL14" s="19">
        <v>2</v>
      </c>
      <c r="AM14" s="23" t="s">
        <v>15</v>
      </c>
      <c r="AN14" s="19"/>
      <c r="AO14" s="16" t="str">
        <f t="shared" ref="AO14" si="23">IF(AN14*15=0,"",AN14*15)</f>
        <v/>
      </c>
      <c r="AP14" s="19"/>
      <c r="AQ14" s="16" t="str">
        <f t="shared" ref="AQ14" si="24">IF(AP14*15=0,"",AP14*15)</f>
        <v/>
      </c>
      <c r="AR14" s="19"/>
      <c r="AS14" s="23"/>
      <c r="AT14" s="19"/>
      <c r="AU14" s="16" t="str">
        <f t="shared" ref="AU14" si="25">IF(AT14*15=0,"",AT14*15)</f>
        <v/>
      </c>
      <c r="AV14" s="19"/>
      <c r="AW14" s="16" t="str">
        <f t="shared" ref="AW14" si="26">IF(AV14*15=0,"",AV14*15)</f>
        <v/>
      </c>
      <c r="AX14" s="19"/>
      <c r="AY14" s="21"/>
      <c r="AZ14" s="24">
        <f t="shared" ref="AZ14" si="27">IF(D14+J14+P14+V14+AB14+AH14+AN14+AT14=0,"",D14+J14+P14+V14+AB14+AH14+AN14+AT14)</f>
        <v>2</v>
      </c>
      <c r="BA14" s="16">
        <f t="shared" ref="BA14" si="28">IF((D14+J14+P14+V14+AB14+AH14+AN14+AT14)*14=0,"",(D14+J14+P14+V14+AB14+AH14+AN14+AT14)*14)</f>
        <v>28</v>
      </c>
      <c r="BB14" s="25" t="str">
        <f t="shared" ref="BB14" si="29">IF(F14+L14+R14+X14+AD14+AJ14+AP14+AV14=0,"",F14+L14+R14+X14+AD14+AJ14+AP14+AV14)</f>
        <v/>
      </c>
      <c r="BC14" s="16" t="str">
        <f t="shared" ref="BC14" si="30">IF((L14+F14+R14+X14+AD14+AJ14+AP14+AV14)*14=0,"",(L14+F14+R14+X14+AD14+AJ14+AP14+AV14)*14)</f>
        <v/>
      </c>
      <c r="BD14" s="25">
        <f t="shared" ref="BD14" si="31">IF(N14+H14+T14+Z14+AF14+AL14+AR14+AX14=0,"",N14+H14+T14+Z14+AF14+AL14+AR14+AX14)</f>
        <v>2</v>
      </c>
      <c r="BE14" s="26">
        <f t="shared" ref="BE14" si="32">IF(D14+F14+L14+J14+P14+R14+V14+X14+AB14+AD14+AH14+AJ14+AN14+AP14+AT14+AV14=0,"",D14+F14+L14+J14+P14+R14+V14+X14+AB14+AD14+AH14+AJ14+AN14+AP14+AT14+AV14)</f>
        <v>2</v>
      </c>
      <c r="BF14" s="464" t="s">
        <v>485</v>
      </c>
      <c r="BG14" s="274" t="s">
        <v>623</v>
      </c>
    </row>
    <row r="15" spans="1:59" ht="15.75" customHeight="1" x14ac:dyDescent="0.2">
      <c r="A15" s="138" t="s">
        <v>305</v>
      </c>
      <c r="B15" s="13" t="s">
        <v>15</v>
      </c>
      <c r="C15" s="14" t="s">
        <v>306</v>
      </c>
      <c r="D15" s="15">
        <v>4</v>
      </c>
      <c r="E15" s="16">
        <v>56</v>
      </c>
      <c r="F15" s="15">
        <v>1</v>
      </c>
      <c r="G15" s="16">
        <v>14</v>
      </c>
      <c r="H15" s="15">
        <v>6</v>
      </c>
      <c r="I15" s="17" t="s">
        <v>15</v>
      </c>
      <c r="J15" s="18"/>
      <c r="K15" s="16"/>
      <c r="L15" s="19"/>
      <c r="M15" s="16"/>
      <c r="N15" s="19"/>
      <c r="O15" s="20"/>
      <c r="P15" s="211"/>
      <c r="Q15" s="212" t="str">
        <f t="shared" si="0"/>
        <v/>
      </c>
      <c r="R15" s="213"/>
      <c r="S15" s="212" t="str">
        <f t="shared" si="1"/>
        <v/>
      </c>
      <c r="T15" s="214"/>
      <c r="U15" s="215"/>
      <c r="V15" s="211"/>
      <c r="W15" s="212" t="str">
        <f t="shared" si="2"/>
        <v/>
      </c>
      <c r="X15" s="213"/>
      <c r="Y15" s="212" t="str">
        <f t="shared" si="3"/>
        <v/>
      </c>
      <c r="Z15" s="214"/>
      <c r="AA15" s="215"/>
      <c r="AB15" s="211"/>
      <c r="AC15" s="212" t="str">
        <f t="shared" si="4"/>
        <v/>
      </c>
      <c r="AD15" s="213"/>
      <c r="AE15" s="212" t="str">
        <f t="shared" si="5"/>
        <v/>
      </c>
      <c r="AF15" s="214"/>
      <c r="AG15" s="215"/>
      <c r="AH15" s="211"/>
      <c r="AI15" s="212" t="str">
        <f t="shared" si="6"/>
        <v/>
      </c>
      <c r="AJ15" s="213"/>
      <c r="AK15" s="212" t="str">
        <f t="shared" si="7"/>
        <v/>
      </c>
      <c r="AL15" s="214"/>
      <c r="AM15" s="215"/>
      <c r="AN15" s="211"/>
      <c r="AO15" s="212" t="str">
        <f t="shared" si="8"/>
        <v/>
      </c>
      <c r="AP15" s="213"/>
      <c r="AQ15" s="212" t="str">
        <f t="shared" si="9"/>
        <v/>
      </c>
      <c r="AR15" s="214"/>
      <c r="AS15" s="215"/>
      <c r="AT15" s="211"/>
      <c r="AU15" s="212" t="str">
        <f t="shared" si="10"/>
        <v/>
      </c>
      <c r="AV15" s="213"/>
      <c r="AW15" s="212" t="str">
        <f t="shared" si="11"/>
        <v/>
      </c>
      <c r="AX15" s="214"/>
      <c r="AY15" s="215"/>
      <c r="AZ15" s="24">
        <f t="shared" ref="AZ15:AZ44" si="33">IF(D15+J15+P15+V15+AB15+AH15+AN15+AT15=0,"",D15+J15+P15+V15+AB15+AH15+AN15+AT15)</f>
        <v>4</v>
      </c>
      <c r="BA15" s="16">
        <f t="shared" ref="BA15:BA42" si="34">IF((D15+J15+P15+V15+AB15+AH15+AN15+AT15)*14=0,"",(D15+J15+P15+V15+AB15+AH15+AN15+AT15)*14)</f>
        <v>56</v>
      </c>
      <c r="BB15" s="25">
        <f t="shared" ref="BB15:BB44" si="35">IF(F15+L15+R15+X15+AD15+AJ15+AP15+AV15=0,"",F15+L15+R15+X15+AD15+AJ15+AP15+AV15)</f>
        <v>1</v>
      </c>
      <c r="BC15" s="16">
        <f t="shared" ref="BC15:BC44" si="36">IF((L15+F15+R15+X15+AD15+AJ15+AP15+AV15)*14=0,"",(L15+F15+R15+X15+AD15+AJ15+AP15+AV15)*14)</f>
        <v>14</v>
      </c>
      <c r="BD15" s="25">
        <f t="shared" si="12"/>
        <v>6</v>
      </c>
      <c r="BE15" s="26">
        <f t="shared" si="13"/>
        <v>5</v>
      </c>
      <c r="BF15" s="274" t="s">
        <v>503</v>
      </c>
      <c r="BG15" s="274" t="s">
        <v>496</v>
      </c>
    </row>
    <row r="16" spans="1:59" s="379" customFormat="1" ht="15.75" customHeight="1" x14ac:dyDescent="0.2">
      <c r="A16" s="138" t="s">
        <v>307</v>
      </c>
      <c r="B16" s="29" t="s">
        <v>15</v>
      </c>
      <c r="C16" s="30" t="s">
        <v>308</v>
      </c>
      <c r="D16" s="374"/>
      <c r="E16" s="375" t="str">
        <f t="shared" ref="E16:E44" si="37">IF(D16*15=0,"",D16*15)</f>
        <v/>
      </c>
      <c r="F16" s="376"/>
      <c r="G16" s="375" t="str">
        <f t="shared" ref="G16:G44" si="38">IF(F16*15=0,"",F16*15)</f>
        <v/>
      </c>
      <c r="H16" s="214"/>
      <c r="I16" s="215"/>
      <c r="J16" s="211">
        <v>1</v>
      </c>
      <c r="K16" s="212">
        <v>14</v>
      </c>
      <c r="L16" s="213">
        <v>1</v>
      </c>
      <c r="M16" s="212">
        <v>14</v>
      </c>
      <c r="N16" s="214">
        <v>3</v>
      </c>
      <c r="O16" s="215" t="s">
        <v>15</v>
      </c>
      <c r="P16" s="211"/>
      <c r="Q16" s="212"/>
      <c r="R16" s="213"/>
      <c r="S16" s="212" t="str">
        <f t="shared" si="1"/>
        <v/>
      </c>
      <c r="T16" s="214"/>
      <c r="U16" s="215"/>
      <c r="V16" s="211"/>
      <c r="W16" s="567" t="str">
        <f t="shared" si="2"/>
        <v/>
      </c>
      <c r="X16" s="213"/>
      <c r="Y16" s="212" t="str">
        <f t="shared" si="3"/>
        <v/>
      </c>
      <c r="Z16" s="214"/>
      <c r="AA16" s="215"/>
      <c r="AB16" s="211"/>
      <c r="AC16" s="212" t="str">
        <f t="shared" si="4"/>
        <v/>
      </c>
      <c r="AD16" s="213"/>
      <c r="AE16" s="212" t="str">
        <f t="shared" si="5"/>
        <v/>
      </c>
      <c r="AF16" s="214"/>
      <c r="AG16" s="215"/>
      <c r="AH16" s="211"/>
      <c r="AI16" s="212" t="str">
        <f t="shared" si="6"/>
        <v/>
      </c>
      <c r="AJ16" s="213"/>
      <c r="AK16" s="212" t="str">
        <f t="shared" si="7"/>
        <v/>
      </c>
      <c r="AL16" s="214"/>
      <c r="AM16" s="215"/>
      <c r="AN16" s="211"/>
      <c r="AO16" s="212" t="str">
        <f t="shared" si="8"/>
        <v/>
      </c>
      <c r="AP16" s="213"/>
      <c r="AQ16" s="212" t="str">
        <f t="shared" si="9"/>
        <v/>
      </c>
      <c r="AR16" s="214"/>
      <c r="AS16" s="215"/>
      <c r="AT16" s="211"/>
      <c r="AU16" s="212" t="str">
        <f t="shared" si="10"/>
        <v/>
      </c>
      <c r="AV16" s="213"/>
      <c r="AW16" s="212" t="str">
        <f t="shared" si="11"/>
        <v/>
      </c>
      <c r="AX16" s="214"/>
      <c r="AY16" s="215"/>
      <c r="AZ16" s="24">
        <f t="shared" si="33"/>
        <v>1</v>
      </c>
      <c r="BA16" s="16">
        <f t="shared" si="34"/>
        <v>14</v>
      </c>
      <c r="BB16" s="25">
        <f t="shared" si="35"/>
        <v>1</v>
      </c>
      <c r="BC16" s="16">
        <f t="shared" si="36"/>
        <v>14</v>
      </c>
      <c r="BD16" s="25">
        <f t="shared" si="12"/>
        <v>3</v>
      </c>
      <c r="BE16" s="26">
        <f t="shared" si="13"/>
        <v>2</v>
      </c>
      <c r="BF16" s="274" t="s">
        <v>503</v>
      </c>
      <c r="BG16" s="274" t="s">
        <v>505</v>
      </c>
    </row>
    <row r="17" spans="1:59" ht="15.75" customHeight="1" x14ac:dyDescent="0.2">
      <c r="A17" s="138" t="s">
        <v>309</v>
      </c>
      <c r="B17" s="29" t="s">
        <v>34</v>
      </c>
      <c r="C17" s="380" t="s">
        <v>310</v>
      </c>
      <c r="D17" s="211"/>
      <c r="E17" s="212" t="str">
        <f t="shared" si="37"/>
        <v/>
      </c>
      <c r="F17" s="213"/>
      <c r="G17" s="212" t="str">
        <f t="shared" si="38"/>
        <v/>
      </c>
      <c r="H17" s="214"/>
      <c r="I17" s="215"/>
      <c r="J17" s="211"/>
      <c r="K17" s="212" t="str">
        <f t="shared" ref="K17:K44" si="39">IF(J17*15=0,"",J17*15)</f>
        <v/>
      </c>
      <c r="L17" s="213"/>
      <c r="M17" s="212"/>
      <c r="N17" s="214"/>
      <c r="O17" s="215"/>
      <c r="P17" s="211"/>
      <c r="Q17" s="212"/>
      <c r="R17" s="213"/>
      <c r="S17" s="212"/>
      <c r="T17" s="214"/>
      <c r="U17" s="215"/>
      <c r="V17" s="211"/>
      <c r="W17" s="567" t="str">
        <f t="shared" si="2"/>
        <v/>
      </c>
      <c r="X17" s="213">
        <v>1</v>
      </c>
      <c r="Y17" s="567">
        <v>14</v>
      </c>
      <c r="Z17" s="214">
        <v>1</v>
      </c>
      <c r="AA17" s="215" t="s">
        <v>87</v>
      </c>
      <c r="AB17" s="211"/>
      <c r="AC17" s="212"/>
      <c r="AD17" s="213"/>
      <c r="AE17" s="212"/>
      <c r="AF17" s="214"/>
      <c r="AG17" s="215"/>
      <c r="AH17" s="211"/>
      <c r="AI17" s="212" t="str">
        <f t="shared" si="6"/>
        <v/>
      </c>
      <c r="AJ17" s="213"/>
      <c r="AK17" s="212" t="str">
        <f t="shared" si="7"/>
        <v/>
      </c>
      <c r="AL17" s="214"/>
      <c r="AM17" s="215"/>
      <c r="AN17" s="211"/>
      <c r="AO17" s="212" t="str">
        <f t="shared" si="8"/>
        <v/>
      </c>
      <c r="AP17" s="213"/>
      <c r="AQ17" s="212" t="str">
        <f t="shared" si="9"/>
        <v/>
      </c>
      <c r="AR17" s="214"/>
      <c r="AS17" s="215"/>
      <c r="AT17" s="211"/>
      <c r="AU17" s="212" t="str">
        <f t="shared" si="10"/>
        <v/>
      </c>
      <c r="AV17" s="213"/>
      <c r="AW17" s="212" t="str">
        <f t="shared" si="11"/>
        <v/>
      </c>
      <c r="AX17" s="214"/>
      <c r="AY17" s="215"/>
      <c r="AZ17" s="24" t="str">
        <f t="shared" si="33"/>
        <v/>
      </c>
      <c r="BA17" s="16" t="str">
        <f t="shared" si="34"/>
        <v/>
      </c>
      <c r="BB17" s="25">
        <f t="shared" si="35"/>
        <v>1</v>
      </c>
      <c r="BC17" s="16">
        <f t="shared" si="36"/>
        <v>14</v>
      </c>
      <c r="BD17" s="25">
        <f t="shared" si="12"/>
        <v>1</v>
      </c>
      <c r="BE17" s="26">
        <f t="shared" si="13"/>
        <v>1</v>
      </c>
      <c r="BF17" s="274" t="s">
        <v>503</v>
      </c>
      <c r="BG17" s="274" t="s">
        <v>513</v>
      </c>
    </row>
    <row r="18" spans="1:59" s="379" customFormat="1" ht="15.75" customHeight="1" x14ac:dyDescent="0.2">
      <c r="A18" s="138" t="s">
        <v>514</v>
      </c>
      <c r="B18" s="29" t="s">
        <v>34</v>
      </c>
      <c r="C18" s="217" t="s">
        <v>515</v>
      </c>
      <c r="D18" s="374"/>
      <c r="E18" s="375" t="str">
        <f t="shared" si="37"/>
        <v/>
      </c>
      <c r="F18" s="376"/>
      <c r="G18" s="375" t="str">
        <f t="shared" si="38"/>
        <v/>
      </c>
      <c r="H18" s="214"/>
      <c r="I18" s="215"/>
      <c r="J18" s="211"/>
      <c r="K18" s="212" t="str">
        <f t="shared" si="39"/>
        <v/>
      </c>
      <c r="L18" s="213"/>
      <c r="M18" s="212" t="str">
        <f t="shared" ref="M18:M44" si="40">IF(L18*15=0,"",L18*15)</f>
        <v/>
      </c>
      <c r="N18" s="214"/>
      <c r="O18" s="215"/>
      <c r="P18" s="211"/>
      <c r="Q18" s="212" t="str">
        <f t="shared" si="0"/>
        <v/>
      </c>
      <c r="R18" s="213"/>
      <c r="S18" s="212" t="str">
        <f t="shared" si="1"/>
        <v/>
      </c>
      <c r="T18" s="214"/>
      <c r="U18" s="215"/>
      <c r="V18" s="211"/>
      <c r="W18" s="212"/>
      <c r="X18" s="213"/>
      <c r="Y18" s="212"/>
      <c r="Z18" s="214"/>
      <c r="AA18" s="215"/>
      <c r="AB18" s="211"/>
      <c r="AC18" s="212" t="str">
        <f t="shared" si="4"/>
        <v/>
      </c>
      <c r="AD18" s="213"/>
      <c r="AE18" s="212" t="str">
        <f t="shared" si="5"/>
        <v/>
      </c>
      <c r="AF18" s="214"/>
      <c r="AG18" s="215"/>
      <c r="AH18" s="211">
        <v>1</v>
      </c>
      <c r="AI18" s="567">
        <v>14</v>
      </c>
      <c r="AJ18" s="213">
        <v>1</v>
      </c>
      <c r="AK18" s="567">
        <v>14</v>
      </c>
      <c r="AL18" s="214">
        <v>3</v>
      </c>
      <c r="AM18" s="215" t="s">
        <v>355</v>
      </c>
      <c r="AN18" s="211"/>
      <c r="AO18" s="212" t="str">
        <f t="shared" si="8"/>
        <v/>
      </c>
      <c r="AP18" s="213"/>
      <c r="AQ18" s="212" t="str">
        <f t="shared" si="9"/>
        <v/>
      </c>
      <c r="AR18" s="214"/>
      <c r="AS18" s="215"/>
      <c r="AT18" s="211"/>
      <c r="AU18" s="212" t="str">
        <f t="shared" si="10"/>
        <v/>
      </c>
      <c r="AV18" s="213"/>
      <c r="AW18" s="212" t="str">
        <f t="shared" si="11"/>
        <v/>
      </c>
      <c r="AX18" s="214"/>
      <c r="AY18" s="215"/>
      <c r="AZ18" s="24">
        <f t="shared" si="33"/>
        <v>1</v>
      </c>
      <c r="BA18" s="16">
        <f t="shared" si="34"/>
        <v>14</v>
      </c>
      <c r="BB18" s="25">
        <f t="shared" si="35"/>
        <v>1</v>
      </c>
      <c r="BC18" s="16">
        <f t="shared" si="36"/>
        <v>14</v>
      </c>
      <c r="BD18" s="25">
        <f t="shared" si="12"/>
        <v>3</v>
      </c>
      <c r="BE18" s="26">
        <f t="shared" si="13"/>
        <v>2</v>
      </c>
      <c r="BF18" s="274" t="s">
        <v>503</v>
      </c>
      <c r="BG18" s="274" t="s">
        <v>595</v>
      </c>
    </row>
    <row r="19" spans="1:59" s="379" customFormat="1" ht="15.75" customHeight="1" x14ac:dyDescent="0.2">
      <c r="A19" s="138" t="s">
        <v>516</v>
      </c>
      <c r="B19" s="29" t="s">
        <v>34</v>
      </c>
      <c r="C19" s="217" t="s">
        <v>518</v>
      </c>
      <c r="D19" s="374"/>
      <c r="E19" s="375" t="str">
        <f t="shared" si="37"/>
        <v/>
      </c>
      <c r="F19" s="376"/>
      <c r="G19" s="375" t="str">
        <f t="shared" si="38"/>
        <v/>
      </c>
      <c r="H19" s="214"/>
      <c r="I19" s="215"/>
      <c r="J19" s="211"/>
      <c r="K19" s="212" t="str">
        <f t="shared" si="39"/>
        <v/>
      </c>
      <c r="L19" s="213"/>
      <c r="M19" s="212" t="str">
        <f t="shared" si="40"/>
        <v/>
      </c>
      <c r="N19" s="214"/>
      <c r="O19" s="215"/>
      <c r="P19" s="211"/>
      <c r="Q19" s="212" t="str">
        <f t="shared" si="0"/>
        <v/>
      </c>
      <c r="R19" s="213"/>
      <c r="S19" s="212" t="str">
        <f t="shared" si="1"/>
        <v/>
      </c>
      <c r="T19" s="214"/>
      <c r="U19" s="215"/>
      <c r="V19" s="211"/>
      <c r="W19" s="212" t="str">
        <f t="shared" si="2"/>
        <v/>
      </c>
      <c r="X19" s="213"/>
      <c r="Y19" s="212" t="str">
        <f t="shared" si="3"/>
        <v/>
      </c>
      <c r="Z19" s="214"/>
      <c r="AA19" s="215"/>
      <c r="AB19" s="211"/>
      <c r="AC19" s="212"/>
      <c r="AD19" s="213"/>
      <c r="AE19" s="212"/>
      <c r="AF19" s="214"/>
      <c r="AG19" s="215"/>
      <c r="AH19" s="211"/>
      <c r="AI19" s="212" t="str">
        <f t="shared" si="6"/>
        <v/>
      </c>
      <c r="AJ19" s="213"/>
      <c r="AK19" s="212" t="str">
        <f t="shared" si="7"/>
        <v/>
      </c>
      <c r="AL19" s="214"/>
      <c r="AM19" s="215"/>
      <c r="AN19" s="211">
        <v>2</v>
      </c>
      <c r="AO19" s="567">
        <v>28</v>
      </c>
      <c r="AP19" s="213">
        <v>1</v>
      </c>
      <c r="AQ19" s="567">
        <v>14</v>
      </c>
      <c r="AR19" s="214">
        <v>4</v>
      </c>
      <c r="AS19" s="215" t="s">
        <v>97</v>
      </c>
      <c r="AT19" s="211"/>
      <c r="AU19" s="212" t="str">
        <f t="shared" si="10"/>
        <v/>
      </c>
      <c r="AV19" s="213"/>
      <c r="AW19" s="212" t="str">
        <f t="shared" si="11"/>
        <v/>
      </c>
      <c r="AX19" s="214"/>
      <c r="AY19" s="215"/>
      <c r="AZ19" s="24">
        <f t="shared" si="33"/>
        <v>2</v>
      </c>
      <c r="BA19" s="16">
        <f t="shared" si="34"/>
        <v>28</v>
      </c>
      <c r="BB19" s="25">
        <f t="shared" si="35"/>
        <v>1</v>
      </c>
      <c r="BC19" s="16">
        <f t="shared" si="36"/>
        <v>14</v>
      </c>
      <c r="BD19" s="25">
        <f t="shared" si="12"/>
        <v>4</v>
      </c>
      <c r="BE19" s="26">
        <f t="shared" si="13"/>
        <v>3</v>
      </c>
      <c r="BF19" s="274" t="s">
        <v>503</v>
      </c>
      <c r="BG19" s="274" t="s">
        <v>595</v>
      </c>
    </row>
    <row r="20" spans="1:59" s="379" customFormat="1" ht="15.75" customHeight="1" x14ac:dyDescent="0.25">
      <c r="A20" s="729" t="s">
        <v>517</v>
      </c>
      <c r="B20" s="29" t="s">
        <v>34</v>
      </c>
      <c r="C20" s="476" t="s">
        <v>519</v>
      </c>
      <c r="D20" s="374"/>
      <c r="E20" s="375" t="str">
        <f t="shared" si="37"/>
        <v/>
      </c>
      <c r="F20" s="376"/>
      <c r="G20" s="375" t="str">
        <f t="shared" si="38"/>
        <v/>
      </c>
      <c r="H20" s="214"/>
      <c r="I20" s="215"/>
      <c r="J20" s="211"/>
      <c r="K20" s="212" t="str">
        <f t="shared" si="39"/>
        <v/>
      </c>
      <c r="L20" s="213"/>
      <c r="M20" s="212" t="str">
        <f t="shared" si="40"/>
        <v/>
      </c>
      <c r="N20" s="214"/>
      <c r="O20" s="215"/>
      <c r="P20" s="211"/>
      <c r="Q20" s="212" t="str">
        <f t="shared" si="0"/>
        <v/>
      </c>
      <c r="R20" s="213"/>
      <c r="S20" s="212" t="str">
        <f t="shared" si="1"/>
        <v/>
      </c>
      <c r="T20" s="214"/>
      <c r="U20" s="215"/>
      <c r="V20" s="211"/>
      <c r="W20" s="212" t="str">
        <f t="shared" si="2"/>
        <v/>
      </c>
      <c r="X20" s="213"/>
      <c r="Y20" s="212" t="str">
        <f t="shared" si="3"/>
        <v/>
      </c>
      <c r="Z20" s="214"/>
      <c r="AA20" s="215"/>
      <c r="AB20" s="211"/>
      <c r="AC20" s="212" t="str">
        <f t="shared" si="4"/>
        <v/>
      </c>
      <c r="AD20" s="213"/>
      <c r="AE20" s="212" t="str">
        <f t="shared" si="5"/>
        <v/>
      </c>
      <c r="AF20" s="214"/>
      <c r="AG20" s="215"/>
      <c r="AH20" s="211"/>
      <c r="AI20" s="212"/>
      <c r="AJ20" s="213"/>
      <c r="AK20" s="212"/>
      <c r="AL20" s="214"/>
      <c r="AM20" s="215"/>
      <c r="AN20" s="211"/>
      <c r="AO20" s="212" t="str">
        <f t="shared" si="8"/>
        <v/>
      </c>
      <c r="AP20" s="213"/>
      <c r="AQ20" s="212" t="str">
        <f t="shared" si="9"/>
        <v/>
      </c>
      <c r="AR20" s="214"/>
      <c r="AS20" s="215"/>
      <c r="AT20" s="211">
        <v>2</v>
      </c>
      <c r="AU20" s="567">
        <v>20</v>
      </c>
      <c r="AV20" s="213">
        <v>2</v>
      </c>
      <c r="AW20" s="567">
        <v>20</v>
      </c>
      <c r="AX20" s="387">
        <v>4</v>
      </c>
      <c r="AY20" s="215" t="s">
        <v>252</v>
      </c>
      <c r="AZ20" s="24">
        <f t="shared" si="33"/>
        <v>2</v>
      </c>
      <c r="BA20" s="16">
        <v>20</v>
      </c>
      <c r="BB20" s="25">
        <f t="shared" si="35"/>
        <v>2</v>
      </c>
      <c r="BC20" s="16">
        <v>20</v>
      </c>
      <c r="BD20" s="25">
        <f t="shared" si="12"/>
        <v>4</v>
      </c>
      <c r="BE20" s="26">
        <f t="shared" si="13"/>
        <v>4</v>
      </c>
      <c r="BF20" s="274" t="s">
        <v>503</v>
      </c>
      <c r="BG20" s="274" t="s">
        <v>595</v>
      </c>
    </row>
    <row r="21" spans="1:59" s="379" customFormat="1" ht="15.75" customHeight="1" x14ac:dyDescent="0.2">
      <c r="A21" s="138" t="s">
        <v>901</v>
      </c>
      <c r="B21" s="29" t="s">
        <v>34</v>
      </c>
      <c r="C21" s="217" t="s">
        <v>699</v>
      </c>
      <c r="D21" s="374"/>
      <c r="E21" s="375" t="str">
        <f t="shared" si="37"/>
        <v/>
      </c>
      <c r="F21" s="376"/>
      <c r="G21" s="375" t="str">
        <f t="shared" si="38"/>
        <v/>
      </c>
      <c r="H21" s="214"/>
      <c r="I21" s="215"/>
      <c r="J21" s="211"/>
      <c r="K21" s="212" t="str">
        <f t="shared" si="39"/>
        <v/>
      </c>
      <c r="L21" s="213"/>
      <c r="M21" s="212" t="str">
        <f t="shared" si="40"/>
        <v/>
      </c>
      <c r="N21" s="214"/>
      <c r="O21" s="215"/>
      <c r="P21" s="211"/>
      <c r="Q21" s="212" t="str">
        <f t="shared" si="0"/>
        <v/>
      </c>
      <c r="R21" s="213"/>
      <c r="S21" s="212" t="str">
        <f t="shared" si="1"/>
        <v/>
      </c>
      <c r="T21" s="214"/>
      <c r="U21" s="215"/>
      <c r="V21" s="211"/>
      <c r="W21" s="212" t="str">
        <f t="shared" si="2"/>
        <v/>
      </c>
      <c r="X21" s="213"/>
      <c r="Y21" s="212" t="str">
        <f t="shared" si="3"/>
        <v/>
      </c>
      <c r="Z21" s="214"/>
      <c r="AA21" s="215"/>
      <c r="AB21" s="211"/>
      <c r="AC21" s="212" t="str">
        <f t="shared" si="4"/>
        <v/>
      </c>
      <c r="AD21" s="213"/>
      <c r="AE21" s="212" t="str">
        <f t="shared" si="5"/>
        <v/>
      </c>
      <c r="AF21" s="214"/>
      <c r="AG21" s="215"/>
      <c r="AH21" s="211">
        <v>1</v>
      </c>
      <c r="AI21" s="567">
        <v>14</v>
      </c>
      <c r="AJ21" s="213"/>
      <c r="AK21" s="567" t="str">
        <f t="shared" si="7"/>
        <v/>
      </c>
      <c r="AL21" s="214">
        <v>1</v>
      </c>
      <c r="AM21" s="215" t="s">
        <v>15</v>
      </c>
      <c r="AN21" s="211"/>
      <c r="AO21" s="212"/>
      <c r="AP21" s="213"/>
      <c r="AQ21" s="212"/>
      <c r="AR21" s="214"/>
      <c r="AS21" s="215"/>
      <c r="AT21" s="211"/>
      <c r="AU21" s="212" t="str">
        <f t="shared" si="10"/>
        <v/>
      </c>
      <c r="AV21" s="213"/>
      <c r="AW21" s="212" t="str">
        <f t="shared" si="11"/>
        <v/>
      </c>
      <c r="AX21" s="214"/>
      <c r="AY21" s="215"/>
      <c r="AZ21" s="24">
        <f t="shared" si="33"/>
        <v>1</v>
      </c>
      <c r="BA21" s="16">
        <f t="shared" si="34"/>
        <v>14</v>
      </c>
      <c r="BB21" s="25" t="str">
        <f t="shared" si="35"/>
        <v/>
      </c>
      <c r="BC21" s="16" t="str">
        <f t="shared" si="36"/>
        <v/>
      </c>
      <c r="BD21" s="25">
        <f t="shared" si="12"/>
        <v>1</v>
      </c>
      <c r="BE21" s="26">
        <f t="shared" si="13"/>
        <v>1</v>
      </c>
      <c r="BF21" s="274" t="s">
        <v>503</v>
      </c>
      <c r="BG21" s="274" t="s">
        <v>496</v>
      </c>
    </row>
    <row r="22" spans="1:59" s="379" customFormat="1" ht="15.75" customHeight="1" x14ac:dyDescent="0.25">
      <c r="A22" s="729" t="s">
        <v>520</v>
      </c>
      <c r="B22" s="29" t="s">
        <v>34</v>
      </c>
      <c r="C22" s="476" t="s">
        <v>611</v>
      </c>
      <c r="D22" s="374"/>
      <c r="E22" s="375" t="str">
        <f t="shared" si="37"/>
        <v/>
      </c>
      <c r="F22" s="376"/>
      <c r="G22" s="375" t="str">
        <f t="shared" si="38"/>
        <v/>
      </c>
      <c r="H22" s="214"/>
      <c r="I22" s="215"/>
      <c r="J22" s="211"/>
      <c r="K22" s="212"/>
      <c r="L22" s="213"/>
      <c r="M22" s="212"/>
      <c r="N22" s="214"/>
      <c r="O22" s="215"/>
      <c r="P22" s="211"/>
      <c r="Q22" s="212"/>
      <c r="R22" s="213"/>
      <c r="S22" s="212"/>
      <c r="T22" s="214"/>
      <c r="U22" s="215"/>
      <c r="V22" s="211"/>
      <c r="W22" s="212" t="str">
        <f t="shared" si="2"/>
        <v/>
      </c>
      <c r="X22" s="213"/>
      <c r="Y22" s="212" t="str">
        <f t="shared" si="3"/>
        <v/>
      </c>
      <c r="Z22" s="214"/>
      <c r="AA22" s="215"/>
      <c r="AB22" s="836"/>
      <c r="AC22" s="212" t="str">
        <f t="shared" si="4"/>
        <v/>
      </c>
      <c r="AD22" s="381"/>
      <c r="AE22" s="212" t="str">
        <f t="shared" si="4"/>
        <v/>
      </c>
      <c r="AF22" s="382"/>
      <c r="AG22" s="383"/>
      <c r="AH22" s="211">
        <v>2</v>
      </c>
      <c r="AI22" s="567">
        <v>28</v>
      </c>
      <c r="AJ22" s="213">
        <v>1</v>
      </c>
      <c r="AK22" s="567">
        <v>14</v>
      </c>
      <c r="AL22" s="387">
        <v>4</v>
      </c>
      <c r="AM22" s="215" t="s">
        <v>97</v>
      </c>
      <c r="AN22" s="211"/>
      <c r="AO22" s="212" t="str">
        <f t="shared" si="8"/>
        <v/>
      </c>
      <c r="AP22" s="213"/>
      <c r="AQ22" s="212" t="str">
        <f t="shared" si="9"/>
        <v/>
      </c>
      <c r="AR22" s="214"/>
      <c r="AS22" s="215"/>
      <c r="AT22" s="211"/>
      <c r="AU22" s="212" t="str">
        <f t="shared" si="10"/>
        <v/>
      </c>
      <c r="AV22" s="213"/>
      <c r="AW22" s="212" t="str">
        <f t="shared" si="11"/>
        <v/>
      </c>
      <c r="AX22" s="214"/>
      <c r="AY22" s="215"/>
      <c r="AZ22" s="24">
        <f t="shared" si="33"/>
        <v>2</v>
      </c>
      <c r="BA22" s="16">
        <f t="shared" si="34"/>
        <v>28</v>
      </c>
      <c r="BB22" s="25">
        <f t="shared" si="35"/>
        <v>1</v>
      </c>
      <c r="BC22" s="16">
        <f t="shared" si="36"/>
        <v>14</v>
      </c>
      <c r="BD22" s="25">
        <f t="shared" si="12"/>
        <v>4</v>
      </c>
      <c r="BE22" s="26">
        <f t="shared" si="13"/>
        <v>3</v>
      </c>
      <c r="BF22" s="274" t="s">
        <v>503</v>
      </c>
      <c r="BG22" s="274" t="s">
        <v>495</v>
      </c>
    </row>
    <row r="23" spans="1:59" s="379" customFormat="1" ht="15.75" customHeight="1" x14ac:dyDescent="0.2">
      <c r="A23" s="138" t="s">
        <v>521</v>
      </c>
      <c r="B23" s="29" t="s">
        <v>34</v>
      </c>
      <c r="C23" s="217" t="s">
        <v>612</v>
      </c>
      <c r="D23" s="374"/>
      <c r="E23" s="375" t="str">
        <f t="shared" si="37"/>
        <v/>
      </c>
      <c r="F23" s="376"/>
      <c r="G23" s="375" t="str">
        <f t="shared" si="38"/>
        <v/>
      </c>
      <c r="H23" s="214"/>
      <c r="I23" s="215"/>
      <c r="J23" s="211"/>
      <c r="K23" s="212" t="str">
        <f t="shared" si="39"/>
        <v/>
      </c>
      <c r="L23" s="213"/>
      <c r="M23" s="212" t="str">
        <f t="shared" si="40"/>
        <v/>
      </c>
      <c r="N23" s="214"/>
      <c r="O23" s="215"/>
      <c r="P23" s="211"/>
      <c r="Q23" s="212" t="str">
        <f t="shared" si="0"/>
        <v/>
      </c>
      <c r="R23" s="213"/>
      <c r="S23" s="212" t="str">
        <f t="shared" si="1"/>
        <v/>
      </c>
      <c r="T23" s="214"/>
      <c r="U23" s="215"/>
      <c r="V23" s="211"/>
      <c r="W23" s="212" t="str">
        <f t="shared" si="2"/>
        <v/>
      </c>
      <c r="X23" s="213"/>
      <c r="Y23" s="212" t="str">
        <f t="shared" si="3"/>
        <v/>
      </c>
      <c r="Z23" s="214"/>
      <c r="AA23" s="215"/>
      <c r="AB23" s="211"/>
      <c r="AC23" s="212" t="str">
        <f t="shared" si="4"/>
        <v/>
      </c>
      <c r="AD23" s="213"/>
      <c r="AE23" s="212" t="str">
        <f t="shared" si="5"/>
        <v/>
      </c>
      <c r="AF23" s="214"/>
      <c r="AG23" s="215"/>
      <c r="AH23" s="211"/>
      <c r="AI23" s="212"/>
      <c r="AJ23" s="213"/>
      <c r="AK23" s="212"/>
      <c r="AL23" s="214"/>
      <c r="AM23" s="215"/>
      <c r="AN23" s="211">
        <v>1</v>
      </c>
      <c r="AO23" s="212">
        <v>14</v>
      </c>
      <c r="AP23" s="213">
        <v>1</v>
      </c>
      <c r="AQ23" s="212">
        <v>14</v>
      </c>
      <c r="AR23" s="214">
        <v>2</v>
      </c>
      <c r="AS23" s="215" t="s">
        <v>97</v>
      </c>
      <c r="AT23" s="211"/>
      <c r="AU23" s="212" t="str">
        <f t="shared" si="10"/>
        <v/>
      </c>
      <c r="AV23" s="213"/>
      <c r="AW23" s="212" t="str">
        <f t="shared" si="11"/>
        <v/>
      </c>
      <c r="AX23" s="214"/>
      <c r="AY23" s="215"/>
      <c r="AZ23" s="24">
        <f t="shared" si="33"/>
        <v>1</v>
      </c>
      <c r="BA23" s="16">
        <f t="shared" si="34"/>
        <v>14</v>
      </c>
      <c r="BB23" s="25">
        <f t="shared" si="35"/>
        <v>1</v>
      </c>
      <c r="BC23" s="16">
        <f t="shared" si="36"/>
        <v>14</v>
      </c>
      <c r="BD23" s="25">
        <f t="shared" si="12"/>
        <v>2</v>
      </c>
      <c r="BE23" s="26">
        <f t="shared" si="13"/>
        <v>2</v>
      </c>
      <c r="BF23" s="274" t="s">
        <v>503</v>
      </c>
      <c r="BG23" s="274" t="s">
        <v>495</v>
      </c>
    </row>
    <row r="24" spans="1:59" s="379" customFormat="1" ht="15.75" customHeight="1" x14ac:dyDescent="0.2">
      <c r="A24" s="138" t="s">
        <v>522</v>
      </c>
      <c r="B24" s="29" t="s">
        <v>34</v>
      </c>
      <c r="C24" s="217" t="s">
        <v>613</v>
      </c>
      <c r="D24" s="374"/>
      <c r="E24" s="375" t="str">
        <f t="shared" si="37"/>
        <v/>
      </c>
      <c r="F24" s="376"/>
      <c r="G24" s="375" t="str">
        <f t="shared" si="38"/>
        <v/>
      </c>
      <c r="H24" s="214"/>
      <c r="I24" s="215"/>
      <c r="J24" s="211"/>
      <c r="K24" s="212" t="str">
        <f t="shared" si="39"/>
        <v/>
      </c>
      <c r="L24" s="213"/>
      <c r="M24" s="212" t="str">
        <f t="shared" si="40"/>
        <v/>
      </c>
      <c r="N24" s="214"/>
      <c r="O24" s="215"/>
      <c r="P24" s="211"/>
      <c r="Q24" s="212" t="str">
        <f t="shared" si="0"/>
        <v/>
      </c>
      <c r="R24" s="213"/>
      <c r="S24" s="212" t="str">
        <f t="shared" si="1"/>
        <v/>
      </c>
      <c r="T24" s="214"/>
      <c r="U24" s="215"/>
      <c r="V24" s="211"/>
      <c r="W24" s="212" t="str">
        <f t="shared" si="2"/>
        <v/>
      </c>
      <c r="X24" s="213"/>
      <c r="Y24" s="212" t="str">
        <f t="shared" si="3"/>
        <v/>
      </c>
      <c r="Z24" s="214"/>
      <c r="AA24" s="215"/>
      <c r="AB24" s="211"/>
      <c r="AC24" s="212" t="str">
        <f t="shared" si="4"/>
        <v/>
      </c>
      <c r="AD24" s="213"/>
      <c r="AE24" s="212" t="str">
        <f t="shared" si="5"/>
        <v/>
      </c>
      <c r="AF24" s="214"/>
      <c r="AG24" s="215"/>
      <c r="AH24" s="211"/>
      <c r="AI24" s="212" t="str">
        <f t="shared" si="6"/>
        <v/>
      </c>
      <c r="AJ24" s="213"/>
      <c r="AK24" s="212" t="str">
        <f t="shared" si="7"/>
        <v/>
      </c>
      <c r="AL24" s="214"/>
      <c r="AM24" s="215"/>
      <c r="AN24" s="211"/>
      <c r="AO24" s="212"/>
      <c r="AP24" s="213"/>
      <c r="AQ24" s="212"/>
      <c r="AR24" s="214"/>
      <c r="AS24" s="215"/>
      <c r="AT24" s="211">
        <v>2</v>
      </c>
      <c r="AU24" s="212">
        <v>20</v>
      </c>
      <c r="AV24" s="213">
        <v>2</v>
      </c>
      <c r="AW24" s="212">
        <v>20</v>
      </c>
      <c r="AX24" s="214">
        <v>3</v>
      </c>
      <c r="AY24" s="215" t="s">
        <v>252</v>
      </c>
      <c r="AZ24" s="24">
        <f t="shared" si="33"/>
        <v>2</v>
      </c>
      <c r="BA24" s="16">
        <v>20</v>
      </c>
      <c r="BB24" s="25">
        <f t="shared" si="35"/>
        <v>2</v>
      </c>
      <c r="BC24" s="16">
        <v>20</v>
      </c>
      <c r="BD24" s="25">
        <f t="shared" si="12"/>
        <v>3</v>
      </c>
      <c r="BE24" s="26">
        <f t="shared" si="13"/>
        <v>4</v>
      </c>
      <c r="BF24" s="274" t="s">
        <v>503</v>
      </c>
      <c r="BG24" s="274" t="s">
        <v>596</v>
      </c>
    </row>
    <row r="25" spans="1:59" s="379" customFormat="1" ht="15.75" customHeight="1" x14ac:dyDescent="0.2">
      <c r="A25" s="138" t="s">
        <v>523</v>
      </c>
      <c r="B25" s="29" t="s">
        <v>34</v>
      </c>
      <c r="C25" s="217" t="s">
        <v>417</v>
      </c>
      <c r="D25" s="374"/>
      <c r="E25" s="375" t="str">
        <f t="shared" si="37"/>
        <v/>
      </c>
      <c r="F25" s="376"/>
      <c r="G25" s="375" t="str">
        <f t="shared" si="38"/>
        <v/>
      </c>
      <c r="H25" s="214"/>
      <c r="I25" s="215"/>
      <c r="J25" s="211"/>
      <c r="K25" s="212"/>
      <c r="L25" s="213"/>
      <c r="M25" s="212"/>
      <c r="N25" s="214"/>
      <c r="O25" s="215"/>
      <c r="P25" s="211"/>
      <c r="Q25" s="212" t="str">
        <f t="shared" si="0"/>
        <v/>
      </c>
      <c r="R25" s="213"/>
      <c r="S25" s="212" t="str">
        <f t="shared" si="1"/>
        <v/>
      </c>
      <c r="T25" s="214"/>
      <c r="U25" s="215"/>
      <c r="V25" s="211"/>
      <c r="W25" s="212" t="str">
        <f t="shared" si="2"/>
        <v/>
      </c>
      <c r="X25" s="213"/>
      <c r="Y25" s="212" t="str">
        <f t="shared" si="3"/>
        <v/>
      </c>
      <c r="Z25" s="214"/>
      <c r="AA25" s="215"/>
      <c r="AB25" s="211">
        <v>1</v>
      </c>
      <c r="AC25" s="567">
        <v>14</v>
      </c>
      <c r="AD25" s="213">
        <v>1</v>
      </c>
      <c r="AE25" s="567">
        <v>14</v>
      </c>
      <c r="AF25" s="214">
        <v>3</v>
      </c>
      <c r="AG25" s="215" t="s">
        <v>97</v>
      </c>
      <c r="AH25" s="211"/>
      <c r="AI25" s="212"/>
      <c r="AJ25" s="213"/>
      <c r="AK25" s="212"/>
      <c r="AL25" s="214"/>
      <c r="AM25" s="215"/>
      <c r="AN25" s="211"/>
      <c r="AO25" s="212" t="str">
        <f t="shared" si="8"/>
        <v/>
      </c>
      <c r="AP25" s="213"/>
      <c r="AQ25" s="212" t="str">
        <f t="shared" si="9"/>
        <v/>
      </c>
      <c r="AR25" s="214"/>
      <c r="AS25" s="215"/>
      <c r="AT25" s="211"/>
      <c r="AU25" s="212" t="str">
        <f t="shared" si="10"/>
        <v/>
      </c>
      <c r="AV25" s="213"/>
      <c r="AW25" s="212" t="str">
        <f t="shared" si="11"/>
        <v/>
      </c>
      <c r="AX25" s="214"/>
      <c r="AY25" s="215"/>
      <c r="AZ25" s="24">
        <f t="shared" si="33"/>
        <v>1</v>
      </c>
      <c r="BA25" s="16">
        <f t="shared" si="34"/>
        <v>14</v>
      </c>
      <c r="BB25" s="25">
        <f t="shared" si="35"/>
        <v>1</v>
      </c>
      <c r="BC25" s="16">
        <f t="shared" si="36"/>
        <v>14</v>
      </c>
      <c r="BD25" s="25">
        <f t="shared" si="12"/>
        <v>3</v>
      </c>
      <c r="BE25" s="26">
        <f t="shared" si="13"/>
        <v>2</v>
      </c>
      <c r="BF25" s="274" t="s">
        <v>503</v>
      </c>
      <c r="BG25" s="274" t="s">
        <v>596</v>
      </c>
    </row>
    <row r="26" spans="1:59" s="379" customFormat="1" ht="15.75" customHeight="1" x14ac:dyDescent="0.2">
      <c r="A26" s="138" t="s">
        <v>524</v>
      </c>
      <c r="B26" s="29" t="s">
        <v>34</v>
      </c>
      <c r="C26" s="217" t="s">
        <v>418</v>
      </c>
      <c r="D26" s="374"/>
      <c r="E26" s="375" t="str">
        <f t="shared" si="37"/>
        <v/>
      </c>
      <c r="F26" s="376"/>
      <c r="G26" s="375" t="str">
        <f t="shared" si="38"/>
        <v/>
      </c>
      <c r="H26" s="214"/>
      <c r="I26" s="215"/>
      <c r="J26" s="211"/>
      <c r="K26" s="212" t="str">
        <f t="shared" si="39"/>
        <v/>
      </c>
      <c r="L26" s="213"/>
      <c r="M26" s="212" t="str">
        <f t="shared" si="40"/>
        <v/>
      </c>
      <c r="N26" s="214"/>
      <c r="O26" s="215"/>
      <c r="P26" s="211"/>
      <c r="Q26" s="212" t="str">
        <f t="shared" si="0"/>
        <v/>
      </c>
      <c r="R26" s="213"/>
      <c r="S26" s="212" t="str">
        <f t="shared" si="1"/>
        <v/>
      </c>
      <c r="T26" s="214"/>
      <c r="U26" s="215"/>
      <c r="V26" s="211"/>
      <c r="W26" s="212" t="str">
        <f t="shared" si="2"/>
        <v/>
      </c>
      <c r="X26" s="213"/>
      <c r="Y26" s="212" t="str">
        <f t="shared" si="3"/>
        <v/>
      </c>
      <c r="Z26" s="214"/>
      <c r="AA26" s="215"/>
      <c r="AB26" s="211"/>
      <c r="AC26" s="212" t="str">
        <f t="shared" si="4"/>
        <v/>
      </c>
      <c r="AD26" s="213"/>
      <c r="AE26" s="212" t="str">
        <f t="shared" si="5"/>
        <v/>
      </c>
      <c r="AF26" s="214"/>
      <c r="AG26" s="215"/>
      <c r="AH26" s="211"/>
      <c r="AI26" s="212" t="str">
        <f t="shared" ref="AI26" si="41">IF(AH26*15=0,"",AH26*15)</f>
        <v/>
      </c>
      <c r="AJ26" s="213"/>
      <c r="AK26" s="212" t="str">
        <f t="shared" ref="AK26" si="42">IF(AJ26*15=0,"",AJ26*15)</f>
        <v/>
      </c>
      <c r="AL26" s="214"/>
      <c r="AM26" s="215"/>
      <c r="AN26" s="211">
        <v>2</v>
      </c>
      <c r="AO26" s="567">
        <v>28</v>
      </c>
      <c r="AP26" s="213">
        <v>1</v>
      </c>
      <c r="AQ26" s="567">
        <v>14</v>
      </c>
      <c r="AR26" s="214">
        <v>3</v>
      </c>
      <c r="AS26" s="215" t="s">
        <v>97</v>
      </c>
      <c r="AT26" s="211"/>
      <c r="AU26" s="212" t="str">
        <f t="shared" si="10"/>
        <v/>
      </c>
      <c r="AV26" s="213"/>
      <c r="AW26" s="212" t="str">
        <f t="shared" si="11"/>
        <v/>
      </c>
      <c r="AX26" s="214"/>
      <c r="AY26" s="215"/>
      <c r="AZ26" s="24">
        <f t="shared" si="33"/>
        <v>2</v>
      </c>
      <c r="BA26" s="16">
        <v>28</v>
      </c>
      <c r="BB26" s="25">
        <v>1</v>
      </c>
      <c r="BC26" s="16">
        <v>14</v>
      </c>
      <c r="BD26" s="25">
        <v>3</v>
      </c>
      <c r="BE26" s="26">
        <v>3</v>
      </c>
      <c r="BF26" s="274" t="s">
        <v>503</v>
      </c>
      <c r="BG26" s="274" t="s">
        <v>596</v>
      </c>
    </row>
    <row r="27" spans="1:59" s="379" customFormat="1" x14ac:dyDescent="0.2">
      <c r="A27" s="138" t="s">
        <v>525</v>
      </c>
      <c r="B27" s="29" t="s">
        <v>34</v>
      </c>
      <c r="C27" s="217" t="s">
        <v>419</v>
      </c>
      <c r="D27" s="374"/>
      <c r="E27" s="375" t="str">
        <f t="shared" si="37"/>
        <v/>
      </c>
      <c r="F27" s="376"/>
      <c r="G27" s="375" t="str">
        <f t="shared" si="38"/>
        <v/>
      </c>
      <c r="H27" s="214"/>
      <c r="I27" s="215"/>
      <c r="J27" s="211"/>
      <c r="K27" s="212" t="str">
        <f t="shared" si="39"/>
        <v/>
      </c>
      <c r="L27" s="213"/>
      <c r="M27" s="212" t="str">
        <f t="shared" si="40"/>
        <v/>
      </c>
      <c r="N27" s="214"/>
      <c r="O27" s="215"/>
      <c r="P27" s="211"/>
      <c r="Q27" s="212" t="str">
        <f t="shared" si="0"/>
        <v/>
      </c>
      <c r="R27" s="213"/>
      <c r="S27" s="212" t="str">
        <f t="shared" si="1"/>
        <v/>
      </c>
      <c r="T27" s="214"/>
      <c r="U27" s="215"/>
      <c r="V27" s="211"/>
      <c r="W27" s="212" t="str">
        <f t="shared" si="2"/>
        <v/>
      </c>
      <c r="X27" s="213"/>
      <c r="Y27" s="212" t="str">
        <f t="shared" si="3"/>
        <v/>
      </c>
      <c r="Z27" s="214"/>
      <c r="AA27" s="215"/>
      <c r="AB27" s="211"/>
      <c r="AC27" s="212" t="str">
        <f t="shared" si="4"/>
        <v/>
      </c>
      <c r="AD27" s="213"/>
      <c r="AE27" s="212" t="str">
        <f t="shared" si="5"/>
        <v/>
      </c>
      <c r="AF27" s="214"/>
      <c r="AG27" s="215"/>
      <c r="AH27" s="211"/>
      <c r="AI27" s="212" t="str">
        <f t="shared" si="6"/>
        <v/>
      </c>
      <c r="AJ27" s="213"/>
      <c r="AK27" s="212" t="str">
        <f t="shared" si="7"/>
        <v/>
      </c>
      <c r="AL27" s="214"/>
      <c r="AM27" s="215"/>
      <c r="AN27" s="211"/>
      <c r="AO27" s="212" t="str">
        <f t="shared" si="8"/>
        <v/>
      </c>
      <c r="AP27" s="213"/>
      <c r="AQ27" s="212" t="str">
        <f t="shared" si="9"/>
        <v/>
      </c>
      <c r="AR27" s="214"/>
      <c r="AS27" s="215"/>
      <c r="AT27" s="211">
        <v>1</v>
      </c>
      <c r="AU27" s="212">
        <v>10</v>
      </c>
      <c r="AV27" s="213">
        <v>1</v>
      </c>
      <c r="AW27" s="212">
        <v>10</v>
      </c>
      <c r="AX27" s="214">
        <v>2</v>
      </c>
      <c r="AY27" s="215" t="s">
        <v>252</v>
      </c>
      <c r="AZ27" s="350">
        <f t="shared" si="33"/>
        <v>1</v>
      </c>
      <c r="BA27" s="132">
        <v>10</v>
      </c>
      <c r="BB27" s="224">
        <f t="shared" si="35"/>
        <v>1</v>
      </c>
      <c r="BC27" s="132">
        <v>10</v>
      </c>
      <c r="BD27" s="224">
        <f t="shared" si="12"/>
        <v>2</v>
      </c>
      <c r="BE27" s="26">
        <f t="shared" si="13"/>
        <v>2</v>
      </c>
      <c r="BF27" s="274" t="s">
        <v>503</v>
      </c>
      <c r="BG27" s="274" t="s">
        <v>596</v>
      </c>
    </row>
    <row r="28" spans="1:59" s="379" customFormat="1" x14ac:dyDescent="0.2">
      <c r="A28" s="138" t="s">
        <v>526</v>
      </c>
      <c r="B28" s="29" t="s">
        <v>34</v>
      </c>
      <c r="C28" s="217" t="s">
        <v>420</v>
      </c>
      <c r="D28" s="374"/>
      <c r="E28" s="375" t="str">
        <f t="shared" si="37"/>
        <v/>
      </c>
      <c r="F28" s="376"/>
      <c r="G28" s="375" t="str">
        <f t="shared" si="38"/>
        <v/>
      </c>
      <c r="H28" s="214"/>
      <c r="I28" s="215"/>
      <c r="J28" s="211"/>
      <c r="K28" s="212" t="str">
        <f t="shared" si="39"/>
        <v/>
      </c>
      <c r="L28" s="213"/>
      <c r="M28" s="212" t="str">
        <f t="shared" si="40"/>
        <v/>
      </c>
      <c r="N28" s="214"/>
      <c r="O28" s="215"/>
      <c r="P28" s="211">
        <v>1</v>
      </c>
      <c r="Q28" s="567">
        <v>14</v>
      </c>
      <c r="R28" s="213">
        <v>1</v>
      </c>
      <c r="S28" s="567">
        <v>14</v>
      </c>
      <c r="T28" s="214">
        <v>3</v>
      </c>
      <c r="U28" s="215" t="s">
        <v>97</v>
      </c>
      <c r="V28" s="211"/>
      <c r="W28" s="212"/>
      <c r="X28" s="213"/>
      <c r="Y28" s="212"/>
      <c r="Z28" s="214"/>
      <c r="AA28" s="215"/>
      <c r="AB28" s="211"/>
      <c r="AC28" s="212" t="str">
        <f t="shared" si="4"/>
        <v/>
      </c>
      <c r="AD28" s="213"/>
      <c r="AE28" s="212" t="str">
        <f t="shared" si="5"/>
        <v/>
      </c>
      <c r="AF28" s="214"/>
      <c r="AG28" s="215"/>
      <c r="AH28" s="211"/>
      <c r="AI28" s="212" t="str">
        <f t="shared" si="6"/>
        <v/>
      </c>
      <c r="AJ28" s="213"/>
      <c r="AK28" s="212" t="str">
        <f t="shared" si="7"/>
        <v/>
      </c>
      <c r="AL28" s="214"/>
      <c r="AM28" s="215"/>
      <c r="AN28" s="211"/>
      <c r="AO28" s="212" t="str">
        <f t="shared" si="8"/>
        <v/>
      </c>
      <c r="AP28" s="213"/>
      <c r="AQ28" s="212" t="str">
        <f t="shared" si="9"/>
        <v/>
      </c>
      <c r="AR28" s="214"/>
      <c r="AS28" s="215"/>
      <c r="AT28" s="211"/>
      <c r="AU28" s="212" t="str">
        <f t="shared" si="10"/>
        <v/>
      </c>
      <c r="AV28" s="213"/>
      <c r="AW28" s="212" t="str">
        <f t="shared" si="11"/>
        <v/>
      </c>
      <c r="AX28" s="214"/>
      <c r="AY28" s="215"/>
      <c r="AZ28" s="350">
        <f t="shared" si="33"/>
        <v>1</v>
      </c>
      <c r="BA28" s="132">
        <f t="shared" si="34"/>
        <v>14</v>
      </c>
      <c r="BB28" s="224">
        <f t="shared" si="35"/>
        <v>1</v>
      </c>
      <c r="BC28" s="132">
        <f t="shared" si="36"/>
        <v>14</v>
      </c>
      <c r="BD28" s="224">
        <f t="shared" si="12"/>
        <v>3</v>
      </c>
      <c r="BE28" s="26">
        <f t="shared" si="13"/>
        <v>2</v>
      </c>
      <c r="BF28" s="274" t="s">
        <v>503</v>
      </c>
      <c r="BG28" s="274" t="s">
        <v>505</v>
      </c>
    </row>
    <row r="29" spans="1:59" s="379" customFormat="1" ht="15.75" customHeight="1" x14ac:dyDescent="0.2">
      <c r="A29" s="138" t="s">
        <v>527</v>
      </c>
      <c r="B29" s="29" t="s">
        <v>34</v>
      </c>
      <c r="C29" s="217" t="s">
        <v>421</v>
      </c>
      <c r="D29" s="374"/>
      <c r="E29" s="375" t="str">
        <f t="shared" si="37"/>
        <v/>
      </c>
      <c r="F29" s="376"/>
      <c r="G29" s="375" t="str">
        <f t="shared" si="38"/>
        <v/>
      </c>
      <c r="H29" s="214"/>
      <c r="I29" s="215"/>
      <c r="J29" s="211"/>
      <c r="K29" s="212" t="str">
        <f t="shared" si="39"/>
        <v/>
      </c>
      <c r="L29" s="213"/>
      <c r="M29" s="212" t="str">
        <f t="shared" si="40"/>
        <v/>
      </c>
      <c r="N29" s="214"/>
      <c r="O29" s="215"/>
      <c r="P29" s="211"/>
      <c r="Q29" s="212" t="str">
        <f t="shared" si="0"/>
        <v/>
      </c>
      <c r="R29" s="213"/>
      <c r="S29" s="212" t="str">
        <f t="shared" si="1"/>
        <v/>
      </c>
      <c r="T29" s="214"/>
      <c r="U29" s="215"/>
      <c r="V29" s="211">
        <v>1</v>
      </c>
      <c r="W29" s="567">
        <v>14</v>
      </c>
      <c r="X29" s="213">
        <v>1</v>
      </c>
      <c r="Y29" s="567">
        <v>14</v>
      </c>
      <c r="Z29" s="214">
        <v>3</v>
      </c>
      <c r="AA29" s="215" t="s">
        <v>97</v>
      </c>
      <c r="AB29" s="211"/>
      <c r="AC29" s="212"/>
      <c r="AD29" s="213"/>
      <c r="AE29" s="212"/>
      <c r="AF29" s="214"/>
      <c r="AG29" s="215"/>
      <c r="AH29" s="211"/>
      <c r="AI29" s="212" t="str">
        <f t="shared" si="6"/>
        <v/>
      </c>
      <c r="AJ29" s="213"/>
      <c r="AK29" s="212" t="str">
        <f t="shared" si="7"/>
        <v/>
      </c>
      <c r="AL29" s="214"/>
      <c r="AM29" s="215"/>
      <c r="AN29" s="211"/>
      <c r="AO29" s="212" t="str">
        <f t="shared" si="8"/>
        <v/>
      </c>
      <c r="AP29" s="213"/>
      <c r="AQ29" s="212" t="str">
        <f t="shared" si="9"/>
        <v/>
      </c>
      <c r="AR29" s="214"/>
      <c r="AS29" s="215"/>
      <c r="AT29" s="211"/>
      <c r="AU29" s="212" t="str">
        <f t="shared" si="10"/>
        <v/>
      </c>
      <c r="AV29" s="213"/>
      <c r="AW29" s="212" t="str">
        <f t="shared" si="11"/>
        <v/>
      </c>
      <c r="AX29" s="214"/>
      <c r="AY29" s="215"/>
      <c r="AZ29" s="24">
        <f t="shared" si="33"/>
        <v>1</v>
      </c>
      <c r="BA29" s="16">
        <f t="shared" si="34"/>
        <v>14</v>
      </c>
      <c r="BB29" s="25">
        <f t="shared" si="35"/>
        <v>1</v>
      </c>
      <c r="BC29" s="16">
        <f t="shared" si="36"/>
        <v>14</v>
      </c>
      <c r="BD29" s="25">
        <f t="shared" si="12"/>
        <v>3</v>
      </c>
      <c r="BE29" s="26">
        <f t="shared" si="13"/>
        <v>2</v>
      </c>
      <c r="BF29" s="274" t="s">
        <v>503</v>
      </c>
      <c r="BG29" s="274" t="s">
        <v>505</v>
      </c>
    </row>
    <row r="30" spans="1:59" s="379" customFormat="1" ht="15.75" customHeight="1" x14ac:dyDescent="0.2">
      <c r="A30" s="138" t="s">
        <v>528</v>
      </c>
      <c r="B30" s="29" t="s">
        <v>34</v>
      </c>
      <c r="C30" s="217" t="s">
        <v>422</v>
      </c>
      <c r="D30" s="374"/>
      <c r="E30" s="375" t="str">
        <f t="shared" si="37"/>
        <v/>
      </c>
      <c r="F30" s="376"/>
      <c r="G30" s="375" t="str">
        <f t="shared" si="38"/>
        <v/>
      </c>
      <c r="H30" s="214"/>
      <c r="I30" s="215"/>
      <c r="J30" s="211"/>
      <c r="K30" s="212" t="str">
        <f t="shared" si="39"/>
        <v/>
      </c>
      <c r="L30" s="213"/>
      <c r="M30" s="212" t="str">
        <f t="shared" si="40"/>
        <v/>
      </c>
      <c r="N30" s="214"/>
      <c r="O30" s="215"/>
      <c r="P30" s="211"/>
      <c r="Q30" s="212" t="str">
        <f t="shared" si="0"/>
        <v/>
      </c>
      <c r="R30" s="213"/>
      <c r="S30" s="212" t="str">
        <f t="shared" si="1"/>
        <v/>
      </c>
      <c r="T30" s="214"/>
      <c r="U30" s="215"/>
      <c r="V30" s="211"/>
      <c r="W30" s="212" t="str">
        <f t="shared" si="2"/>
        <v/>
      </c>
      <c r="X30" s="213"/>
      <c r="Y30" s="212" t="str">
        <f t="shared" si="3"/>
        <v/>
      </c>
      <c r="Z30" s="214"/>
      <c r="AA30" s="215"/>
      <c r="AB30" s="211">
        <v>1</v>
      </c>
      <c r="AC30" s="567">
        <v>14</v>
      </c>
      <c r="AD30" s="213">
        <v>2</v>
      </c>
      <c r="AE30" s="567">
        <v>28</v>
      </c>
      <c r="AF30" s="214">
        <v>5</v>
      </c>
      <c r="AG30" s="215" t="s">
        <v>97</v>
      </c>
      <c r="AH30" s="211"/>
      <c r="AI30" s="212"/>
      <c r="AJ30" s="213"/>
      <c r="AK30" s="212"/>
      <c r="AL30" s="214"/>
      <c r="AM30" s="215"/>
      <c r="AN30" s="211"/>
      <c r="AO30" s="212" t="str">
        <f t="shared" si="8"/>
        <v/>
      </c>
      <c r="AP30" s="213"/>
      <c r="AQ30" s="212" t="str">
        <f t="shared" si="9"/>
        <v/>
      </c>
      <c r="AR30" s="214"/>
      <c r="AS30" s="215"/>
      <c r="AT30" s="211"/>
      <c r="AU30" s="212" t="str">
        <f t="shared" si="10"/>
        <v/>
      </c>
      <c r="AV30" s="213"/>
      <c r="AW30" s="212" t="str">
        <f t="shared" si="11"/>
        <v/>
      </c>
      <c r="AX30" s="214"/>
      <c r="AY30" s="215"/>
      <c r="AZ30" s="24">
        <f t="shared" si="33"/>
        <v>1</v>
      </c>
      <c r="BA30" s="16">
        <f t="shared" si="34"/>
        <v>14</v>
      </c>
      <c r="BB30" s="25">
        <f t="shared" si="35"/>
        <v>2</v>
      </c>
      <c r="BC30" s="16">
        <f t="shared" si="36"/>
        <v>28</v>
      </c>
      <c r="BD30" s="25">
        <f t="shared" si="12"/>
        <v>5</v>
      </c>
      <c r="BE30" s="26">
        <f t="shared" si="13"/>
        <v>3</v>
      </c>
      <c r="BF30" s="274" t="s">
        <v>503</v>
      </c>
      <c r="BG30" s="274" t="s">
        <v>496</v>
      </c>
    </row>
    <row r="31" spans="1:59" s="379" customFormat="1" ht="15.75" customHeight="1" x14ac:dyDescent="0.2">
      <c r="A31" s="138" t="s">
        <v>529</v>
      </c>
      <c r="B31" s="29" t="s">
        <v>34</v>
      </c>
      <c r="C31" s="217" t="s">
        <v>423</v>
      </c>
      <c r="D31" s="374"/>
      <c r="E31" s="375" t="str">
        <f t="shared" si="37"/>
        <v/>
      </c>
      <c r="F31" s="376"/>
      <c r="G31" s="375" t="str">
        <f t="shared" si="38"/>
        <v/>
      </c>
      <c r="H31" s="214"/>
      <c r="I31" s="215"/>
      <c r="J31" s="211"/>
      <c r="K31" s="212" t="str">
        <f t="shared" si="39"/>
        <v/>
      </c>
      <c r="L31" s="213"/>
      <c r="M31" s="212" t="str">
        <f t="shared" si="40"/>
        <v/>
      </c>
      <c r="N31" s="214"/>
      <c r="O31" s="215"/>
      <c r="P31" s="211"/>
      <c r="Q31" s="212" t="str">
        <f t="shared" si="0"/>
        <v/>
      </c>
      <c r="R31" s="213"/>
      <c r="S31" s="212" t="str">
        <f t="shared" si="1"/>
        <v/>
      </c>
      <c r="T31" s="214"/>
      <c r="U31" s="215"/>
      <c r="V31" s="211"/>
      <c r="W31" s="212" t="str">
        <f t="shared" si="2"/>
        <v/>
      </c>
      <c r="X31" s="213"/>
      <c r="Y31" s="212" t="str">
        <f t="shared" si="3"/>
        <v/>
      </c>
      <c r="Z31" s="214"/>
      <c r="AA31" s="215"/>
      <c r="AB31" s="211"/>
      <c r="AC31" s="212" t="str">
        <f t="shared" si="4"/>
        <v/>
      </c>
      <c r="AD31" s="213"/>
      <c r="AE31" s="212" t="str">
        <f t="shared" si="5"/>
        <v/>
      </c>
      <c r="AF31" s="214"/>
      <c r="AG31" s="215"/>
      <c r="AH31" s="211">
        <v>2</v>
      </c>
      <c r="AI31" s="567">
        <v>28</v>
      </c>
      <c r="AJ31" s="213">
        <v>1</v>
      </c>
      <c r="AK31" s="567">
        <v>14</v>
      </c>
      <c r="AL31" s="214">
        <v>4</v>
      </c>
      <c r="AM31" s="215" t="s">
        <v>97</v>
      </c>
      <c r="AN31" s="211"/>
      <c r="AO31" s="212"/>
      <c r="AP31" s="213"/>
      <c r="AQ31" s="212"/>
      <c r="AR31" s="214"/>
      <c r="AS31" s="215"/>
      <c r="AT31" s="211"/>
      <c r="AU31" s="212" t="str">
        <f t="shared" si="10"/>
        <v/>
      </c>
      <c r="AV31" s="213"/>
      <c r="AW31" s="212" t="str">
        <f t="shared" si="11"/>
        <v/>
      </c>
      <c r="AX31" s="214"/>
      <c r="AY31" s="215"/>
      <c r="AZ31" s="24">
        <f t="shared" si="33"/>
        <v>2</v>
      </c>
      <c r="BA31" s="16">
        <f t="shared" si="34"/>
        <v>28</v>
      </c>
      <c r="BB31" s="25">
        <f t="shared" si="35"/>
        <v>1</v>
      </c>
      <c r="BC31" s="16">
        <f t="shared" si="36"/>
        <v>14</v>
      </c>
      <c r="BD31" s="25">
        <f t="shared" si="12"/>
        <v>4</v>
      </c>
      <c r="BE31" s="26">
        <f t="shared" si="13"/>
        <v>3</v>
      </c>
      <c r="BF31" s="274" t="s">
        <v>503</v>
      </c>
      <c r="BG31" s="274" t="s">
        <v>596</v>
      </c>
    </row>
    <row r="32" spans="1:59" s="379" customFormat="1" ht="15.75" customHeight="1" x14ac:dyDescent="0.2">
      <c r="A32" s="138" t="s">
        <v>530</v>
      </c>
      <c r="B32" s="29" t="s">
        <v>34</v>
      </c>
      <c r="C32" s="217" t="s">
        <v>424</v>
      </c>
      <c r="D32" s="374"/>
      <c r="E32" s="375" t="str">
        <f t="shared" si="37"/>
        <v/>
      </c>
      <c r="F32" s="376"/>
      <c r="G32" s="375" t="str">
        <f t="shared" si="38"/>
        <v/>
      </c>
      <c r="H32" s="214"/>
      <c r="I32" s="215"/>
      <c r="J32" s="211"/>
      <c r="K32" s="212" t="str">
        <f t="shared" si="39"/>
        <v/>
      </c>
      <c r="L32" s="213"/>
      <c r="M32" s="212" t="str">
        <f t="shared" si="40"/>
        <v/>
      </c>
      <c r="N32" s="214"/>
      <c r="O32" s="215"/>
      <c r="P32" s="211"/>
      <c r="Q32" s="212" t="str">
        <f t="shared" si="0"/>
        <v/>
      </c>
      <c r="R32" s="213"/>
      <c r="S32" s="212" t="str">
        <f t="shared" si="1"/>
        <v/>
      </c>
      <c r="T32" s="214"/>
      <c r="U32" s="215"/>
      <c r="V32" s="211"/>
      <c r="W32" s="212" t="str">
        <f t="shared" si="2"/>
        <v/>
      </c>
      <c r="X32" s="213"/>
      <c r="Y32" s="212" t="str">
        <f t="shared" si="3"/>
        <v/>
      </c>
      <c r="Z32" s="214"/>
      <c r="AA32" s="215"/>
      <c r="AB32" s="211"/>
      <c r="AC32" s="212" t="str">
        <f t="shared" si="4"/>
        <v/>
      </c>
      <c r="AD32" s="213"/>
      <c r="AE32" s="212" t="str">
        <f t="shared" si="5"/>
        <v/>
      </c>
      <c r="AF32" s="214"/>
      <c r="AG32" s="215"/>
      <c r="AH32" s="211"/>
      <c r="AI32" s="212" t="str">
        <f t="shared" si="6"/>
        <v/>
      </c>
      <c r="AJ32" s="213"/>
      <c r="AK32" s="212" t="str">
        <f t="shared" si="7"/>
        <v/>
      </c>
      <c r="AL32" s="214"/>
      <c r="AM32" s="215"/>
      <c r="AN32" s="211">
        <v>1</v>
      </c>
      <c r="AO32" s="567">
        <v>14</v>
      </c>
      <c r="AP32" s="213">
        <v>1</v>
      </c>
      <c r="AQ32" s="567">
        <v>14</v>
      </c>
      <c r="AR32" s="214">
        <v>3</v>
      </c>
      <c r="AS32" s="215" t="s">
        <v>252</v>
      </c>
      <c r="AT32" s="211"/>
      <c r="AU32" s="212"/>
      <c r="AV32" s="213"/>
      <c r="AW32" s="212"/>
      <c r="AX32" s="214"/>
      <c r="AY32" s="215"/>
      <c r="AZ32" s="24">
        <f t="shared" si="33"/>
        <v>1</v>
      </c>
      <c r="BA32" s="16">
        <v>14</v>
      </c>
      <c r="BB32" s="25">
        <f t="shared" si="35"/>
        <v>1</v>
      </c>
      <c r="BC32" s="16">
        <v>14</v>
      </c>
      <c r="BD32" s="25">
        <f t="shared" si="12"/>
        <v>3</v>
      </c>
      <c r="BE32" s="26">
        <f t="shared" si="13"/>
        <v>2</v>
      </c>
      <c r="BF32" s="274" t="s">
        <v>503</v>
      </c>
      <c r="BG32" s="274" t="s">
        <v>596</v>
      </c>
    </row>
    <row r="33" spans="1:59" s="379" customFormat="1" ht="15.75" customHeight="1" x14ac:dyDescent="0.2">
      <c r="A33" s="138" t="s">
        <v>531</v>
      </c>
      <c r="B33" s="29" t="s">
        <v>34</v>
      </c>
      <c r="C33" s="217" t="s">
        <v>425</v>
      </c>
      <c r="D33" s="374"/>
      <c r="E33" s="375" t="str">
        <f t="shared" si="37"/>
        <v/>
      </c>
      <c r="F33" s="376"/>
      <c r="G33" s="375" t="str">
        <f t="shared" si="38"/>
        <v/>
      </c>
      <c r="H33" s="214"/>
      <c r="I33" s="215"/>
      <c r="J33" s="211">
        <v>2</v>
      </c>
      <c r="K33" s="567">
        <v>28</v>
      </c>
      <c r="L33" s="213">
        <v>2</v>
      </c>
      <c r="M33" s="567">
        <v>28</v>
      </c>
      <c r="N33" s="214">
        <v>5</v>
      </c>
      <c r="O33" s="215" t="s">
        <v>426</v>
      </c>
      <c r="P33" s="211"/>
      <c r="Q33" s="212"/>
      <c r="R33" s="213"/>
      <c r="S33" s="212"/>
      <c r="T33" s="214"/>
      <c r="U33" s="215"/>
      <c r="V33" s="211"/>
      <c r="W33" s="212"/>
      <c r="X33" s="213"/>
      <c r="Y33" s="212"/>
      <c r="Z33" s="214"/>
      <c r="AA33" s="215"/>
      <c r="AB33" s="211"/>
      <c r="AC33" s="212" t="str">
        <f t="shared" si="4"/>
        <v/>
      </c>
      <c r="AD33" s="213"/>
      <c r="AE33" s="212" t="str">
        <f t="shared" si="5"/>
        <v/>
      </c>
      <c r="AF33" s="214"/>
      <c r="AG33" s="215"/>
      <c r="AH33" s="211"/>
      <c r="AI33" s="212" t="str">
        <f t="shared" si="6"/>
        <v/>
      </c>
      <c r="AJ33" s="213"/>
      <c r="AK33" s="212" t="str">
        <f t="shared" si="7"/>
        <v/>
      </c>
      <c r="AL33" s="214"/>
      <c r="AM33" s="215"/>
      <c r="AN33" s="211"/>
      <c r="AO33" s="212" t="str">
        <f t="shared" si="8"/>
        <v/>
      </c>
      <c r="AP33" s="213"/>
      <c r="AQ33" s="212" t="str">
        <f t="shared" si="9"/>
        <v/>
      </c>
      <c r="AR33" s="214"/>
      <c r="AS33" s="215"/>
      <c r="AT33" s="211"/>
      <c r="AU33" s="212" t="str">
        <f t="shared" si="10"/>
        <v/>
      </c>
      <c r="AV33" s="213"/>
      <c r="AW33" s="212" t="str">
        <f t="shared" si="11"/>
        <v/>
      </c>
      <c r="AX33" s="214"/>
      <c r="AY33" s="215"/>
      <c r="AZ33" s="24">
        <f t="shared" si="33"/>
        <v>2</v>
      </c>
      <c r="BA33" s="16">
        <f t="shared" si="34"/>
        <v>28</v>
      </c>
      <c r="BB33" s="25">
        <f t="shared" si="35"/>
        <v>2</v>
      </c>
      <c r="BC33" s="16">
        <f t="shared" si="36"/>
        <v>28</v>
      </c>
      <c r="BD33" s="25">
        <f t="shared" si="12"/>
        <v>5</v>
      </c>
      <c r="BE33" s="26">
        <f t="shared" si="13"/>
        <v>4</v>
      </c>
      <c r="BF33" s="274" t="s">
        <v>503</v>
      </c>
      <c r="BG33" s="274" t="s">
        <v>513</v>
      </c>
    </row>
    <row r="34" spans="1:59" s="379" customFormat="1" ht="15.75" customHeight="1" x14ac:dyDescent="0.2">
      <c r="A34" s="138" t="s">
        <v>532</v>
      </c>
      <c r="B34" s="29" t="s">
        <v>34</v>
      </c>
      <c r="C34" s="217" t="s">
        <v>427</v>
      </c>
      <c r="D34" s="374"/>
      <c r="E34" s="375" t="str">
        <f t="shared" si="37"/>
        <v/>
      </c>
      <c r="F34" s="376"/>
      <c r="G34" s="375" t="str">
        <f t="shared" si="38"/>
        <v/>
      </c>
      <c r="H34" s="214"/>
      <c r="I34" s="215"/>
      <c r="J34" s="211"/>
      <c r="K34" s="212" t="str">
        <f t="shared" si="39"/>
        <v/>
      </c>
      <c r="L34" s="213"/>
      <c r="M34" s="212" t="str">
        <f t="shared" si="40"/>
        <v/>
      </c>
      <c r="N34" s="214"/>
      <c r="O34" s="215"/>
      <c r="P34" s="211">
        <v>1</v>
      </c>
      <c r="Q34" s="567">
        <v>14</v>
      </c>
      <c r="R34" s="213">
        <v>1</v>
      </c>
      <c r="S34" s="567">
        <v>14</v>
      </c>
      <c r="T34" s="214">
        <v>2</v>
      </c>
      <c r="U34" s="215" t="s">
        <v>426</v>
      </c>
      <c r="V34" s="211"/>
      <c r="W34" s="212"/>
      <c r="X34" s="213"/>
      <c r="Y34" s="212"/>
      <c r="Z34" s="214"/>
      <c r="AA34" s="215"/>
      <c r="AB34" s="211"/>
      <c r="AC34" s="212"/>
      <c r="AD34" s="213"/>
      <c r="AE34" s="212"/>
      <c r="AF34" s="214"/>
      <c r="AG34" s="215"/>
      <c r="AH34" s="211"/>
      <c r="AI34" s="212" t="str">
        <f t="shared" si="6"/>
        <v/>
      </c>
      <c r="AJ34" s="213"/>
      <c r="AK34" s="212" t="str">
        <f t="shared" si="7"/>
        <v/>
      </c>
      <c r="AL34" s="214"/>
      <c r="AM34" s="215"/>
      <c r="AN34" s="211"/>
      <c r="AO34" s="212" t="str">
        <f t="shared" si="8"/>
        <v/>
      </c>
      <c r="AP34" s="213"/>
      <c r="AQ34" s="212" t="str">
        <f t="shared" si="9"/>
        <v/>
      </c>
      <c r="AR34" s="214"/>
      <c r="AS34" s="215"/>
      <c r="AT34" s="211"/>
      <c r="AU34" s="212" t="str">
        <f t="shared" si="10"/>
        <v/>
      </c>
      <c r="AV34" s="213"/>
      <c r="AW34" s="212" t="str">
        <f t="shared" si="11"/>
        <v/>
      </c>
      <c r="AX34" s="214"/>
      <c r="AY34" s="215"/>
      <c r="AZ34" s="24">
        <f t="shared" si="33"/>
        <v>1</v>
      </c>
      <c r="BA34" s="16">
        <f t="shared" si="34"/>
        <v>14</v>
      </c>
      <c r="BB34" s="25">
        <f t="shared" si="35"/>
        <v>1</v>
      </c>
      <c r="BC34" s="16">
        <f t="shared" si="36"/>
        <v>14</v>
      </c>
      <c r="BD34" s="25">
        <f t="shared" si="12"/>
        <v>2</v>
      </c>
      <c r="BE34" s="26">
        <f t="shared" si="13"/>
        <v>2</v>
      </c>
      <c r="BF34" s="274" t="s">
        <v>503</v>
      </c>
      <c r="BG34" s="274" t="s">
        <v>513</v>
      </c>
    </row>
    <row r="35" spans="1:59" s="27" customFormat="1" ht="15.75" customHeight="1" x14ac:dyDescent="0.2">
      <c r="A35" s="138" t="s">
        <v>533</v>
      </c>
      <c r="B35" s="29" t="s">
        <v>34</v>
      </c>
      <c r="C35" s="217" t="s">
        <v>428</v>
      </c>
      <c r="D35" s="374"/>
      <c r="E35" s="375" t="str">
        <f t="shared" si="37"/>
        <v/>
      </c>
      <c r="F35" s="376"/>
      <c r="G35" s="375" t="str">
        <f t="shared" si="38"/>
        <v/>
      </c>
      <c r="H35" s="214"/>
      <c r="I35" s="215"/>
      <c r="J35" s="211"/>
      <c r="K35" s="212" t="str">
        <f t="shared" si="39"/>
        <v/>
      </c>
      <c r="L35" s="213"/>
      <c r="M35" s="212" t="str">
        <f t="shared" si="40"/>
        <v/>
      </c>
      <c r="N35" s="214"/>
      <c r="O35" s="215"/>
      <c r="P35" s="211"/>
      <c r="Q35" s="212" t="str">
        <f t="shared" si="0"/>
        <v/>
      </c>
      <c r="R35" s="213"/>
      <c r="S35" s="212" t="str">
        <f t="shared" si="1"/>
        <v/>
      </c>
      <c r="T35" s="214"/>
      <c r="U35" s="215"/>
      <c r="V35" s="211">
        <v>2</v>
      </c>
      <c r="W35" s="567">
        <v>28</v>
      </c>
      <c r="X35" s="213">
        <v>2</v>
      </c>
      <c r="Y35" s="567">
        <v>28</v>
      </c>
      <c r="Z35" s="214">
        <v>5</v>
      </c>
      <c r="AA35" s="215" t="s">
        <v>426</v>
      </c>
      <c r="AB35" s="836"/>
      <c r="AC35" s="212"/>
      <c r="AD35" s="381"/>
      <c r="AE35" s="212"/>
      <c r="AF35" s="382"/>
      <c r="AG35" s="383"/>
      <c r="AH35" s="211"/>
      <c r="AI35" s="212"/>
      <c r="AJ35" s="213"/>
      <c r="AK35" s="212"/>
      <c r="AL35" s="214"/>
      <c r="AM35" s="215"/>
      <c r="AN35" s="211"/>
      <c r="AO35" s="212" t="str">
        <f t="shared" si="8"/>
        <v/>
      </c>
      <c r="AP35" s="213"/>
      <c r="AQ35" s="212" t="str">
        <f t="shared" si="9"/>
        <v/>
      </c>
      <c r="AR35" s="214"/>
      <c r="AS35" s="215"/>
      <c r="AT35" s="211"/>
      <c r="AU35" s="212" t="str">
        <f t="shared" si="10"/>
        <v/>
      </c>
      <c r="AV35" s="213"/>
      <c r="AW35" s="212" t="str">
        <f t="shared" si="11"/>
        <v/>
      </c>
      <c r="AX35" s="214"/>
      <c r="AY35" s="215"/>
      <c r="AZ35" s="24">
        <f t="shared" si="33"/>
        <v>2</v>
      </c>
      <c r="BA35" s="16">
        <f t="shared" si="34"/>
        <v>28</v>
      </c>
      <c r="BB35" s="25">
        <f t="shared" si="35"/>
        <v>2</v>
      </c>
      <c r="BC35" s="16">
        <f t="shared" si="36"/>
        <v>28</v>
      </c>
      <c r="BD35" s="25">
        <f t="shared" si="12"/>
        <v>5</v>
      </c>
      <c r="BE35" s="26">
        <f t="shared" si="13"/>
        <v>4</v>
      </c>
      <c r="BF35" s="274" t="s">
        <v>503</v>
      </c>
      <c r="BG35" s="274" t="s">
        <v>513</v>
      </c>
    </row>
    <row r="36" spans="1:59" s="27" customFormat="1" ht="15.75" customHeight="1" x14ac:dyDescent="0.25">
      <c r="A36" s="729" t="s">
        <v>597</v>
      </c>
      <c r="B36" s="29" t="s">
        <v>34</v>
      </c>
      <c r="C36" s="476" t="s">
        <v>316</v>
      </c>
      <c r="D36" s="211"/>
      <c r="E36" s="212" t="str">
        <f t="shared" si="37"/>
        <v/>
      </c>
      <c r="F36" s="213"/>
      <c r="G36" s="212" t="str">
        <f t="shared" si="38"/>
        <v/>
      </c>
      <c r="H36" s="214"/>
      <c r="I36" s="215"/>
      <c r="J36" s="211"/>
      <c r="K36" s="567"/>
      <c r="L36" s="213"/>
      <c r="M36" s="212"/>
      <c r="N36" s="214"/>
      <c r="O36" s="215"/>
      <c r="P36" s="222">
        <v>1</v>
      </c>
      <c r="Q36" s="601">
        <v>14</v>
      </c>
      <c r="R36" s="386">
        <v>1</v>
      </c>
      <c r="S36" s="223">
        <v>14</v>
      </c>
      <c r="T36" s="387">
        <v>2</v>
      </c>
      <c r="U36" s="388" t="s">
        <v>15</v>
      </c>
      <c r="V36" s="222"/>
      <c r="W36" s="212" t="str">
        <f t="shared" si="2"/>
        <v/>
      </c>
      <c r="X36" s="213"/>
      <c r="Y36" s="212" t="str">
        <f t="shared" si="3"/>
        <v/>
      </c>
      <c r="Z36" s="214"/>
      <c r="AA36" s="215"/>
      <c r="AB36" s="211"/>
      <c r="AC36" s="212" t="str">
        <f t="shared" si="4"/>
        <v/>
      </c>
      <c r="AD36" s="213"/>
      <c r="AE36" s="212" t="str">
        <f t="shared" si="5"/>
        <v/>
      </c>
      <c r="AF36" s="214"/>
      <c r="AG36" s="215"/>
      <c r="AH36" s="211"/>
      <c r="AI36" s="212" t="str">
        <f t="shared" si="6"/>
        <v/>
      </c>
      <c r="AJ36" s="213"/>
      <c r="AK36" s="212" t="str">
        <f t="shared" si="7"/>
        <v/>
      </c>
      <c r="AL36" s="214"/>
      <c r="AM36" s="215"/>
      <c r="AN36" s="211"/>
      <c r="AO36" s="212" t="str">
        <f t="shared" si="8"/>
        <v/>
      </c>
      <c r="AP36" s="213"/>
      <c r="AQ36" s="212" t="str">
        <f t="shared" si="9"/>
        <v/>
      </c>
      <c r="AR36" s="214"/>
      <c r="AS36" s="215"/>
      <c r="AT36" s="211"/>
      <c r="AU36" s="212" t="str">
        <f t="shared" si="10"/>
        <v/>
      </c>
      <c r="AV36" s="213"/>
      <c r="AW36" s="212" t="str">
        <f t="shared" si="11"/>
        <v/>
      </c>
      <c r="AX36" s="214"/>
      <c r="AY36" s="215"/>
      <c r="AZ36" s="24">
        <f t="shared" si="33"/>
        <v>1</v>
      </c>
      <c r="BA36" s="16">
        <f t="shared" si="34"/>
        <v>14</v>
      </c>
      <c r="BB36" s="25">
        <f t="shared" si="35"/>
        <v>1</v>
      </c>
      <c r="BC36" s="16">
        <f t="shared" si="36"/>
        <v>14</v>
      </c>
      <c r="BD36" s="25">
        <f t="shared" si="12"/>
        <v>2</v>
      </c>
      <c r="BE36" s="26">
        <f t="shared" si="13"/>
        <v>2</v>
      </c>
      <c r="BF36" s="274" t="s">
        <v>503</v>
      </c>
      <c r="BG36" s="274" t="s">
        <v>505</v>
      </c>
    </row>
    <row r="37" spans="1:59" s="27" customFormat="1" ht="15.75" customHeight="1" x14ac:dyDescent="0.2">
      <c r="A37" s="138" t="s">
        <v>534</v>
      </c>
      <c r="B37" s="29" t="s">
        <v>34</v>
      </c>
      <c r="C37" s="217" t="s">
        <v>317</v>
      </c>
      <c r="D37" s="374"/>
      <c r="E37" s="375"/>
      <c r="F37" s="376"/>
      <c r="G37" s="375"/>
      <c r="H37" s="214"/>
      <c r="I37" s="215"/>
      <c r="J37" s="211">
        <v>1</v>
      </c>
      <c r="K37" s="212">
        <v>14</v>
      </c>
      <c r="L37" s="213">
        <v>1</v>
      </c>
      <c r="M37" s="212">
        <v>14</v>
      </c>
      <c r="N37" s="214">
        <v>3</v>
      </c>
      <c r="O37" s="215" t="s">
        <v>15</v>
      </c>
      <c r="P37" s="211"/>
      <c r="Q37" s="212"/>
      <c r="R37" s="213"/>
      <c r="S37" s="212"/>
      <c r="T37" s="214"/>
      <c r="U37" s="215"/>
      <c r="V37" s="211"/>
      <c r="W37" s="212"/>
      <c r="X37" s="213"/>
      <c r="Y37" s="212"/>
      <c r="Z37" s="214"/>
      <c r="AA37" s="215"/>
      <c r="AB37" s="211"/>
      <c r="AC37" s="212"/>
      <c r="AD37" s="213"/>
      <c r="AE37" s="212"/>
      <c r="AF37" s="214"/>
      <c r="AG37" s="215"/>
      <c r="AH37" s="211"/>
      <c r="AI37" s="212"/>
      <c r="AJ37" s="213"/>
      <c r="AK37" s="212"/>
      <c r="AL37" s="214"/>
      <c r="AM37" s="215"/>
      <c r="AN37" s="211"/>
      <c r="AO37" s="212"/>
      <c r="AP37" s="213"/>
      <c r="AQ37" s="212"/>
      <c r="AR37" s="214"/>
      <c r="AS37" s="215"/>
      <c r="AT37" s="211"/>
      <c r="AU37" s="212"/>
      <c r="AV37" s="213"/>
      <c r="AW37" s="212"/>
      <c r="AX37" s="214"/>
      <c r="AY37" s="215"/>
      <c r="AZ37" s="24">
        <f t="shared" si="33"/>
        <v>1</v>
      </c>
      <c r="BA37" s="16">
        <f t="shared" si="34"/>
        <v>14</v>
      </c>
      <c r="BB37" s="25">
        <f t="shared" si="35"/>
        <v>1</v>
      </c>
      <c r="BC37" s="16">
        <f t="shared" si="36"/>
        <v>14</v>
      </c>
      <c r="BD37" s="25">
        <f t="shared" si="12"/>
        <v>3</v>
      </c>
      <c r="BE37" s="26">
        <f t="shared" si="13"/>
        <v>2</v>
      </c>
      <c r="BF37" s="274" t="s">
        <v>503</v>
      </c>
      <c r="BG37" s="274" t="s">
        <v>504</v>
      </c>
    </row>
    <row r="38" spans="1:59" s="27" customFormat="1" ht="15.75" customHeight="1" x14ac:dyDescent="0.2">
      <c r="A38" s="138" t="s">
        <v>535</v>
      </c>
      <c r="B38" s="29" t="s">
        <v>34</v>
      </c>
      <c r="C38" s="217" t="s">
        <v>318</v>
      </c>
      <c r="D38" s="374"/>
      <c r="E38" s="375"/>
      <c r="F38" s="376"/>
      <c r="G38" s="375"/>
      <c r="H38" s="214"/>
      <c r="I38" s="215"/>
      <c r="J38" s="211"/>
      <c r="K38" s="212"/>
      <c r="L38" s="213"/>
      <c r="M38" s="212"/>
      <c r="N38" s="214"/>
      <c r="O38" s="215"/>
      <c r="P38" s="211">
        <v>1</v>
      </c>
      <c r="Q38" s="567">
        <v>14</v>
      </c>
      <c r="R38" s="213"/>
      <c r="S38" s="567"/>
      <c r="T38" s="214">
        <v>2</v>
      </c>
      <c r="U38" s="215" t="s">
        <v>15</v>
      </c>
      <c r="V38" s="836"/>
      <c r="W38" s="212"/>
      <c r="X38" s="381"/>
      <c r="Y38" s="212"/>
      <c r="Z38" s="382"/>
      <c r="AA38" s="383"/>
      <c r="AB38" s="211"/>
      <c r="AC38" s="212"/>
      <c r="AD38" s="213"/>
      <c r="AE38" s="212"/>
      <c r="AF38" s="214"/>
      <c r="AG38" s="215"/>
      <c r="AH38" s="211"/>
      <c r="AI38" s="212"/>
      <c r="AJ38" s="213"/>
      <c r="AK38" s="212"/>
      <c r="AL38" s="214"/>
      <c r="AM38" s="215"/>
      <c r="AN38" s="211"/>
      <c r="AO38" s="212"/>
      <c r="AP38" s="213"/>
      <c r="AQ38" s="212"/>
      <c r="AR38" s="214"/>
      <c r="AS38" s="215"/>
      <c r="AT38" s="211"/>
      <c r="AU38" s="212"/>
      <c r="AV38" s="213"/>
      <c r="AW38" s="212"/>
      <c r="AX38" s="214"/>
      <c r="AY38" s="215"/>
      <c r="AZ38" s="24">
        <f t="shared" si="33"/>
        <v>1</v>
      </c>
      <c r="BA38" s="16">
        <f t="shared" si="34"/>
        <v>14</v>
      </c>
      <c r="BB38" s="25" t="str">
        <f t="shared" si="35"/>
        <v/>
      </c>
      <c r="BC38" s="16" t="str">
        <f t="shared" si="36"/>
        <v/>
      </c>
      <c r="BD38" s="25">
        <f t="shared" si="12"/>
        <v>2</v>
      </c>
      <c r="BE38" s="26">
        <f t="shared" si="13"/>
        <v>1</v>
      </c>
      <c r="BF38" s="274" t="s">
        <v>503</v>
      </c>
      <c r="BG38" s="274" t="s">
        <v>504</v>
      </c>
    </row>
    <row r="39" spans="1:59" s="1" customFormat="1" ht="15.75" customHeight="1" x14ac:dyDescent="0.2">
      <c r="A39" s="138" t="s">
        <v>319</v>
      </c>
      <c r="B39" s="29" t="s">
        <v>34</v>
      </c>
      <c r="C39" s="217" t="s">
        <v>320</v>
      </c>
      <c r="D39" s="211"/>
      <c r="E39" s="212"/>
      <c r="F39" s="213"/>
      <c r="G39" s="212"/>
      <c r="H39" s="214"/>
      <c r="I39" s="215"/>
      <c r="J39" s="211"/>
      <c r="K39" s="212"/>
      <c r="L39" s="213"/>
      <c r="M39" s="212"/>
      <c r="N39" s="214"/>
      <c r="O39" s="215"/>
      <c r="P39" s="211"/>
      <c r="Q39" s="212"/>
      <c r="R39" s="213"/>
      <c r="S39" s="212"/>
      <c r="T39" s="214"/>
      <c r="U39" s="215"/>
      <c r="V39" s="211"/>
      <c r="W39" s="212"/>
      <c r="X39" s="213"/>
      <c r="Y39" s="212"/>
      <c r="Z39" s="214"/>
      <c r="AA39" s="215"/>
      <c r="AB39" s="211"/>
      <c r="AC39" s="212"/>
      <c r="AD39" s="213"/>
      <c r="AE39" s="212"/>
      <c r="AF39" s="214"/>
      <c r="AG39" s="215"/>
      <c r="AH39" s="211"/>
      <c r="AI39" s="212"/>
      <c r="AJ39" s="213"/>
      <c r="AK39" s="212"/>
      <c r="AL39" s="214"/>
      <c r="AM39" s="215"/>
      <c r="AN39" s="211"/>
      <c r="AO39" s="212"/>
      <c r="AP39" s="213"/>
      <c r="AQ39" s="212"/>
      <c r="AR39" s="214"/>
      <c r="AS39" s="215"/>
      <c r="AT39" s="211">
        <v>1</v>
      </c>
      <c r="AU39" s="212">
        <v>10</v>
      </c>
      <c r="AV39" s="213">
        <v>1</v>
      </c>
      <c r="AW39" s="16">
        <v>10</v>
      </c>
      <c r="AX39" s="214">
        <v>2</v>
      </c>
      <c r="AY39" s="215" t="s">
        <v>15</v>
      </c>
      <c r="AZ39" s="24">
        <f t="shared" si="33"/>
        <v>1</v>
      </c>
      <c r="BA39" s="16">
        <v>10</v>
      </c>
      <c r="BB39" s="25">
        <f t="shared" si="35"/>
        <v>1</v>
      </c>
      <c r="BC39" s="16">
        <v>10</v>
      </c>
      <c r="BD39" s="25">
        <f t="shared" si="12"/>
        <v>2</v>
      </c>
      <c r="BE39" s="26">
        <f t="shared" si="13"/>
        <v>2</v>
      </c>
      <c r="BF39" s="274" t="s">
        <v>503</v>
      </c>
      <c r="BG39" s="274" t="s">
        <v>598</v>
      </c>
    </row>
    <row r="40" spans="1:59" s="1" customFormat="1" ht="15.75" customHeight="1" x14ac:dyDescent="0.2">
      <c r="A40" s="138" t="s">
        <v>536</v>
      </c>
      <c r="B40" s="29" t="s">
        <v>34</v>
      </c>
      <c r="C40" s="217" t="s">
        <v>321</v>
      </c>
      <c r="D40" s="211"/>
      <c r="E40" s="212"/>
      <c r="F40" s="213"/>
      <c r="G40" s="212"/>
      <c r="H40" s="214"/>
      <c r="I40" s="215"/>
      <c r="J40" s="211"/>
      <c r="K40" s="212"/>
      <c r="L40" s="213"/>
      <c r="M40" s="212"/>
      <c r="N40" s="214"/>
      <c r="O40" s="215"/>
      <c r="P40" s="211"/>
      <c r="Q40" s="212"/>
      <c r="R40" s="213"/>
      <c r="S40" s="212"/>
      <c r="T40" s="214"/>
      <c r="U40" s="215"/>
      <c r="V40" s="211"/>
      <c r="W40" s="212"/>
      <c r="X40" s="213"/>
      <c r="Y40" s="212"/>
      <c r="Z40" s="214"/>
      <c r="AA40" s="215"/>
      <c r="AB40" s="211"/>
      <c r="AC40" s="212"/>
      <c r="AD40" s="213"/>
      <c r="AE40" s="212"/>
      <c r="AF40" s="214"/>
      <c r="AG40" s="215"/>
      <c r="AH40" s="211"/>
      <c r="AI40" s="212"/>
      <c r="AJ40" s="213"/>
      <c r="AK40" s="212"/>
      <c r="AL40" s="214"/>
      <c r="AM40" s="215"/>
      <c r="AN40" s="211">
        <v>1</v>
      </c>
      <c r="AO40" s="212">
        <v>14</v>
      </c>
      <c r="AP40" s="213">
        <v>1</v>
      </c>
      <c r="AQ40" s="212">
        <v>14</v>
      </c>
      <c r="AR40" s="382">
        <v>2</v>
      </c>
      <c r="AS40" s="215" t="s">
        <v>352</v>
      </c>
      <c r="AT40" s="211"/>
      <c r="AU40" s="212"/>
      <c r="AV40" s="213"/>
      <c r="AW40" s="212"/>
      <c r="AX40" s="214"/>
      <c r="AY40" s="215"/>
      <c r="AZ40" s="24">
        <f t="shared" si="33"/>
        <v>1</v>
      </c>
      <c r="BA40" s="16">
        <f t="shared" si="34"/>
        <v>14</v>
      </c>
      <c r="BB40" s="25">
        <f t="shared" si="35"/>
        <v>1</v>
      </c>
      <c r="BC40" s="16">
        <f t="shared" si="36"/>
        <v>14</v>
      </c>
      <c r="BD40" s="25">
        <f t="shared" si="12"/>
        <v>2</v>
      </c>
      <c r="BE40" s="26">
        <f t="shared" si="13"/>
        <v>2</v>
      </c>
      <c r="BF40" s="274" t="s">
        <v>503</v>
      </c>
      <c r="BG40" s="274" t="s">
        <v>598</v>
      </c>
    </row>
    <row r="41" spans="1:59" s="1" customFormat="1" ht="15.75" customHeight="1" x14ac:dyDescent="0.2">
      <c r="A41" s="138" t="s">
        <v>322</v>
      </c>
      <c r="B41" s="29" t="s">
        <v>34</v>
      </c>
      <c r="C41" s="217" t="s">
        <v>323</v>
      </c>
      <c r="D41" s="211"/>
      <c r="E41" s="212" t="str">
        <f t="shared" si="37"/>
        <v/>
      </c>
      <c r="F41" s="213"/>
      <c r="G41" s="212" t="str">
        <f t="shared" si="38"/>
        <v/>
      </c>
      <c r="H41" s="214"/>
      <c r="I41" s="215"/>
      <c r="J41" s="211"/>
      <c r="K41" s="212" t="str">
        <f t="shared" si="39"/>
        <v/>
      </c>
      <c r="L41" s="213"/>
      <c r="M41" s="212" t="str">
        <f t="shared" si="40"/>
        <v/>
      </c>
      <c r="N41" s="214"/>
      <c r="O41" s="215"/>
      <c r="P41" s="211"/>
      <c r="Q41" s="212" t="str">
        <f t="shared" si="0"/>
        <v/>
      </c>
      <c r="R41" s="213"/>
      <c r="S41" s="212" t="str">
        <f t="shared" si="1"/>
        <v/>
      </c>
      <c r="T41" s="214"/>
      <c r="U41" s="215"/>
      <c r="V41" s="211"/>
      <c r="W41" s="212" t="str">
        <f t="shared" si="2"/>
        <v/>
      </c>
      <c r="X41" s="213"/>
      <c r="Y41" s="212" t="str">
        <f t="shared" si="3"/>
        <v/>
      </c>
      <c r="Z41" s="214"/>
      <c r="AA41" s="215"/>
      <c r="AB41" s="211"/>
      <c r="AC41" s="567" t="str">
        <f t="shared" ref="AC41" si="43">IF(AB41*15=0,"",AB41*15)</f>
        <v/>
      </c>
      <c r="AD41" s="213">
        <v>2</v>
      </c>
      <c r="AE41" s="567">
        <v>28</v>
      </c>
      <c r="AF41" s="214">
        <v>2</v>
      </c>
      <c r="AG41" s="215" t="s">
        <v>353</v>
      </c>
      <c r="AH41" s="211"/>
      <c r="AI41" s="212"/>
      <c r="AJ41" s="213"/>
      <c r="AK41" s="212"/>
      <c r="AL41" s="214"/>
      <c r="AM41" s="215"/>
      <c r="AN41" s="211"/>
      <c r="AO41" s="212"/>
      <c r="AP41" s="213"/>
      <c r="AQ41" s="212"/>
      <c r="AR41" s="214"/>
      <c r="AS41" s="215"/>
      <c r="AT41" s="211"/>
      <c r="AU41" s="212" t="str">
        <f t="shared" si="10"/>
        <v/>
      </c>
      <c r="AV41" s="213"/>
      <c r="AW41" s="212" t="str">
        <f t="shared" si="11"/>
        <v/>
      </c>
      <c r="AX41" s="214"/>
      <c r="AY41" s="215"/>
      <c r="AZ41" s="24" t="str">
        <f t="shared" si="33"/>
        <v/>
      </c>
      <c r="BA41" s="16" t="str">
        <f t="shared" si="34"/>
        <v/>
      </c>
      <c r="BB41" s="25">
        <f t="shared" si="35"/>
        <v>2</v>
      </c>
      <c r="BC41" s="16">
        <f t="shared" si="36"/>
        <v>28</v>
      </c>
      <c r="BD41" s="25">
        <f t="shared" si="12"/>
        <v>2</v>
      </c>
      <c r="BE41" s="26">
        <f t="shared" si="13"/>
        <v>2</v>
      </c>
      <c r="BF41" s="274" t="s">
        <v>503</v>
      </c>
      <c r="BG41" s="274" t="s">
        <v>504</v>
      </c>
    </row>
    <row r="42" spans="1:59" s="1" customFormat="1" ht="15.75" customHeight="1" x14ac:dyDescent="0.25">
      <c r="A42" s="729" t="s">
        <v>599</v>
      </c>
      <c r="B42" s="29" t="s">
        <v>34</v>
      </c>
      <c r="C42" s="476" t="s">
        <v>324</v>
      </c>
      <c r="D42" s="211"/>
      <c r="E42" s="212" t="str">
        <f t="shared" si="37"/>
        <v/>
      </c>
      <c r="F42" s="213"/>
      <c r="G42" s="212" t="str">
        <f t="shared" si="38"/>
        <v/>
      </c>
      <c r="H42" s="214"/>
      <c r="I42" s="215"/>
      <c r="J42" s="211"/>
      <c r="K42" s="212" t="str">
        <f t="shared" si="39"/>
        <v/>
      </c>
      <c r="L42" s="213"/>
      <c r="M42" s="212" t="str">
        <f t="shared" si="40"/>
        <v/>
      </c>
      <c r="N42" s="214"/>
      <c r="O42" s="215"/>
      <c r="P42" s="211"/>
      <c r="Q42" s="212" t="str">
        <f t="shared" si="0"/>
        <v/>
      </c>
      <c r="R42" s="213"/>
      <c r="S42" s="212" t="str">
        <f t="shared" si="1"/>
        <v/>
      </c>
      <c r="T42" s="214"/>
      <c r="U42" s="215"/>
      <c r="V42" s="211"/>
      <c r="W42" s="212" t="str">
        <f t="shared" si="2"/>
        <v/>
      </c>
      <c r="X42" s="213"/>
      <c r="Y42" s="212" t="str">
        <f t="shared" si="3"/>
        <v/>
      </c>
      <c r="Z42" s="214"/>
      <c r="AA42" s="215"/>
      <c r="AB42" s="211"/>
      <c r="AC42" s="212" t="str">
        <f t="shared" si="4"/>
        <v/>
      </c>
      <c r="AD42" s="213"/>
      <c r="AE42" s="212" t="str">
        <f t="shared" si="5"/>
        <v/>
      </c>
      <c r="AF42" s="214"/>
      <c r="AG42" s="215"/>
      <c r="AH42" s="222"/>
      <c r="AI42" s="223"/>
      <c r="AJ42" s="386">
        <v>2</v>
      </c>
      <c r="AK42" s="601">
        <v>28</v>
      </c>
      <c r="AL42" s="387">
        <v>2</v>
      </c>
      <c r="AM42" s="388" t="s">
        <v>352</v>
      </c>
      <c r="AN42" s="211"/>
      <c r="AO42" s="212"/>
      <c r="AP42" s="213"/>
      <c r="AQ42" s="567"/>
      <c r="AR42" s="214"/>
      <c r="AS42" s="215"/>
      <c r="AT42" s="211"/>
      <c r="AU42" s="212"/>
      <c r="AV42" s="213"/>
      <c r="AW42" s="212"/>
      <c r="AX42" s="214"/>
      <c r="AY42" s="215"/>
      <c r="AZ42" s="24" t="str">
        <f t="shared" si="33"/>
        <v/>
      </c>
      <c r="BA42" s="16" t="str">
        <f t="shared" si="34"/>
        <v/>
      </c>
      <c r="BB42" s="25">
        <f t="shared" si="35"/>
        <v>2</v>
      </c>
      <c r="BC42" s="16">
        <f t="shared" si="36"/>
        <v>28</v>
      </c>
      <c r="BD42" s="25">
        <f t="shared" si="12"/>
        <v>2</v>
      </c>
      <c r="BE42" s="26">
        <f t="shared" si="13"/>
        <v>2</v>
      </c>
      <c r="BF42" s="274" t="s">
        <v>503</v>
      </c>
      <c r="BG42" s="274" t="s">
        <v>504</v>
      </c>
    </row>
    <row r="43" spans="1:59" s="1" customFormat="1" ht="15.75" customHeight="1" x14ac:dyDescent="0.2">
      <c r="A43" s="384" t="s">
        <v>629</v>
      </c>
      <c r="B43" s="29" t="s">
        <v>34</v>
      </c>
      <c r="C43" s="385" t="s">
        <v>464</v>
      </c>
      <c r="D43" s="211"/>
      <c r="E43" s="212"/>
      <c r="F43" s="213"/>
      <c r="G43" s="212"/>
      <c r="H43" s="214"/>
      <c r="I43" s="215"/>
      <c r="J43" s="211"/>
      <c r="K43" s="212"/>
      <c r="L43" s="213"/>
      <c r="M43" s="212"/>
      <c r="N43" s="214"/>
      <c r="O43" s="215"/>
      <c r="P43" s="211"/>
      <c r="Q43" s="212"/>
      <c r="R43" s="213"/>
      <c r="S43" s="212"/>
      <c r="T43" s="214"/>
      <c r="U43" s="215"/>
      <c r="V43" s="211"/>
      <c r="W43" s="212"/>
      <c r="X43" s="213"/>
      <c r="Y43" s="212"/>
      <c r="Z43" s="214"/>
      <c r="AA43" s="215"/>
      <c r="AB43" s="211"/>
      <c r="AC43" s="212"/>
      <c r="AD43" s="213"/>
      <c r="AE43" s="212"/>
      <c r="AF43" s="214"/>
      <c r="AG43" s="215"/>
      <c r="AH43" s="211"/>
      <c r="AI43" s="212"/>
      <c r="AJ43" s="213"/>
      <c r="AK43" s="212"/>
      <c r="AL43" s="214"/>
      <c r="AM43" s="215"/>
      <c r="AN43" s="211"/>
      <c r="AO43" s="212"/>
      <c r="AP43" s="213"/>
      <c r="AQ43" s="212"/>
      <c r="AR43" s="214"/>
      <c r="AS43" s="215"/>
      <c r="AT43" s="211"/>
      <c r="AU43" s="212"/>
      <c r="AV43" s="213">
        <v>1</v>
      </c>
      <c r="AW43" s="212">
        <v>10</v>
      </c>
      <c r="AX43" s="214">
        <v>1</v>
      </c>
      <c r="AY43" s="215" t="s">
        <v>353</v>
      </c>
      <c r="AZ43" s="24" t="str">
        <f t="shared" ref="AZ43" si="44">IF(D43+J43+P43+V43+AB43+AH43+AN43+AT43=0,"",D43+J43+P43+V43+AB43+AH43+AN43+AT43)</f>
        <v/>
      </c>
      <c r="BA43" s="16" t="str">
        <f t="shared" ref="BA43" si="45">IF((D43+J43+P43+V43+AB43+AH43+AN43+AT43)*14=0,"",(D43+J43+P43+V43+AB43+AH43+AN43+AT43)*14)</f>
        <v/>
      </c>
      <c r="BB43" s="25">
        <f t="shared" ref="BB43" si="46">IF(F43+L43+R43+X43+AD43+AJ43+AP43+AV43=0,"",F43+L43+R43+X43+AD43+AJ43+AP43+AV43)</f>
        <v>1</v>
      </c>
      <c r="BC43" s="16">
        <v>10</v>
      </c>
      <c r="BD43" s="25">
        <f t="shared" ref="BD43" si="47">IF(N43+H43+T43+Z43+AF43+AL43+AR43+AX43=0,"",N43+H43+T43+Z43+AF43+AL43+AR43+AX43)</f>
        <v>1</v>
      </c>
      <c r="BE43" s="26">
        <f t="shared" ref="BE43" si="48">IF(D43+F43+L43+J43+P43+R43+V43+X43+AB43+AD43+AH43+AJ43+AN43+AP43+AT43+AV43=0,"",D43+F43+L43+J43+P43+R43+V43+X43+AB43+AD43+AH43+AJ43+AN43+AP43+AT43+AV43)</f>
        <v>1</v>
      </c>
      <c r="BF43" s="274" t="s">
        <v>506</v>
      </c>
      <c r="BG43" s="274" t="s">
        <v>622</v>
      </c>
    </row>
    <row r="44" spans="1:59" s="1" customFormat="1" ht="15.75" customHeight="1" thickBot="1" x14ac:dyDescent="0.25">
      <c r="A44" s="829" t="s">
        <v>325</v>
      </c>
      <c r="B44" s="622" t="s">
        <v>34</v>
      </c>
      <c r="C44" s="830" t="s">
        <v>326</v>
      </c>
      <c r="D44" s="624"/>
      <c r="E44" s="212" t="str">
        <f t="shared" si="37"/>
        <v/>
      </c>
      <c r="F44" s="213"/>
      <c r="G44" s="212" t="str">
        <f t="shared" si="38"/>
        <v/>
      </c>
      <c r="H44" s="214"/>
      <c r="I44" s="215"/>
      <c r="J44" s="211"/>
      <c r="K44" s="212" t="str">
        <f t="shared" si="39"/>
        <v/>
      </c>
      <c r="L44" s="213"/>
      <c r="M44" s="212" t="str">
        <f t="shared" si="40"/>
        <v/>
      </c>
      <c r="N44" s="214"/>
      <c r="O44" s="215"/>
      <c r="P44" s="211"/>
      <c r="Q44" s="212" t="str">
        <f t="shared" si="0"/>
        <v/>
      </c>
      <c r="R44" s="213"/>
      <c r="S44" s="212" t="str">
        <f t="shared" si="1"/>
        <v/>
      </c>
      <c r="T44" s="214"/>
      <c r="U44" s="215"/>
      <c r="V44" s="211"/>
      <c r="W44" s="212" t="str">
        <f t="shared" si="2"/>
        <v/>
      </c>
      <c r="X44" s="213"/>
      <c r="Y44" s="212" t="str">
        <f t="shared" si="3"/>
        <v/>
      </c>
      <c r="Z44" s="214"/>
      <c r="AA44" s="215"/>
      <c r="AB44" s="211"/>
      <c r="AC44" s="212"/>
      <c r="AD44" s="213"/>
      <c r="AE44" s="212" t="str">
        <f t="shared" si="5"/>
        <v/>
      </c>
      <c r="AF44" s="214"/>
      <c r="AG44" s="215"/>
      <c r="AH44" s="211"/>
      <c r="AI44" s="212" t="str">
        <f t="shared" si="6"/>
        <v/>
      </c>
      <c r="AJ44" s="213"/>
      <c r="AK44" s="212" t="str">
        <f t="shared" si="7"/>
        <v/>
      </c>
      <c r="AL44" s="214"/>
      <c r="AM44" s="215"/>
      <c r="AN44" s="211"/>
      <c r="AO44" s="212" t="str">
        <f t="shared" ref="AO44" si="49">IF(AN44*15=0,"",AN44*15)</f>
        <v/>
      </c>
      <c r="AP44" s="213"/>
      <c r="AQ44" s="212" t="str">
        <f t="shared" si="9"/>
        <v/>
      </c>
      <c r="AR44" s="214"/>
      <c r="AS44" s="215"/>
      <c r="AT44" s="211">
        <v>1</v>
      </c>
      <c r="AU44" s="212">
        <v>10</v>
      </c>
      <c r="AV44" s="213"/>
      <c r="AW44" s="212" t="str">
        <f t="shared" ref="AW44" si="50">IF(AV44*15=0,"",AV44*15)</f>
        <v/>
      </c>
      <c r="AX44" s="837">
        <v>1</v>
      </c>
      <c r="AY44" s="618" t="s">
        <v>352</v>
      </c>
      <c r="AZ44" s="629">
        <f t="shared" si="33"/>
        <v>1</v>
      </c>
      <c r="BA44" s="630">
        <v>10</v>
      </c>
      <c r="BB44" s="631" t="str">
        <f t="shared" si="35"/>
        <v/>
      </c>
      <c r="BC44" s="630" t="str">
        <f t="shared" si="36"/>
        <v/>
      </c>
      <c r="BD44" s="631">
        <f t="shared" si="12"/>
        <v>1</v>
      </c>
      <c r="BE44" s="632">
        <f t="shared" si="13"/>
        <v>1</v>
      </c>
      <c r="BF44" s="274" t="s">
        <v>503</v>
      </c>
      <c r="BG44" s="274" t="s">
        <v>493</v>
      </c>
    </row>
    <row r="45" spans="1:59" s="1" customFormat="1" ht="15.75" customHeight="1" thickTop="1" thickBot="1" x14ac:dyDescent="0.25">
      <c r="A45" s="829" t="s">
        <v>905</v>
      </c>
      <c r="B45" s="29" t="s">
        <v>34</v>
      </c>
      <c r="C45" s="831" t="s">
        <v>686</v>
      </c>
      <c r="D45" s="370"/>
      <c r="E45" s="563"/>
      <c r="F45" s="371"/>
      <c r="G45" s="563"/>
      <c r="H45" s="372"/>
      <c r="I45" s="373"/>
      <c r="J45" s="370"/>
      <c r="K45" s="563"/>
      <c r="L45" s="371"/>
      <c r="M45" s="563"/>
      <c r="N45" s="372"/>
      <c r="O45" s="373"/>
      <c r="P45" s="370"/>
      <c r="Q45" s="563"/>
      <c r="R45" s="371"/>
      <c r="S45" s="563"/>
      <c r="T45" s="372"/>
      <c r="U45" s="373"/>
      <c r="V45" s="370"/>
      <c r="W45" s="563"/>
      <c r="X45" s="371"/>
      <c r="Y45" s="563"/>
      <c r="Z45" s="372"/>
      <c r="AA45" s="373"/>
      <c r="AB45" s="370"/>
      <c r="AC45" s="563"/>
      <c r="AD45" s="371"/>
      <c r="AE45" s="563"/>
      <c r="AF45" s="372"/>
      <c r="AG45" s="373"/>
      <c r="AH45" s="370"/>
      <c r="AI45" s="563"/>
      <c r="AJ45" s="371"/>
      <c r="AK45" s="563"/>
      <c r="AL45" s="372"/>
      <c r="AM45" s="373"/>
      <c r="AN45" s="370"/>
      <c r="AO45" s="563"/>
      <c r="AP45" s="371"/>
      <c r="AQ45" s="563"/>
      <c r="AR45" s="372"/>
      <c r="AS45" s="373"/>
      <c r="AT45" s="370">
        <v>1</v>
      </c>
      <c r="AU45" s="838">
        <v>10</v>
      </c>
      <c r="AV45" s="371">
        <v>1</v>
      </c>
      <c r="AW45" s="839">
        <v>10</v>
      </c>
      <c r="AX45" s="840">
        <v>2</v>
      </c>
      <c r="AY45" s="841" t="s">
        <v>352</v>
      </c>
      <c r="AZ45" s="635">
        <v>1</v>
      </c>
      <c r="BA45" s="607">
        <v>10</v>
      </c>
      <c r="BB45" s="607">
        <v>1</v>
      </c>
      <c r="BC45" s="607">
        <v>10</v>
      </c>
      <c r="BD45" s="607">
        <v>2</v>
      </c>
      <c r="BE45" s="636">
        <v>2</v>
      </c>
      <c r="BF45" s="851" t="s">
        <v>503</v>
      </c>
      <c r="BG45" s="274" t="s">
        <v>495</v>
      </c>
    </row>
    <row r="46" spans="1:59" s="1" customFormat="1" ht="15.75" customHeight="1" thickTop="1" x14ac:dyDescent="0.2">
      <c r="A46" s="829" t="s">
        <v>904</v>
      </c>
      <c r="B46" s="29" t="s">
        <v>34</v>
      </c>
      <c r="C46" s="14" t="s">
        <v>683</v>
      </c>
      <c r="D46" s="370"/>
      <c r="E46" s="563"/>
      <c r="F46" s="371"/>
      <c r="G46" s="563"/>
      <c r="H46" s="372"/>
      <c r="I46" s="373"/>
      <c r="J46" s="370"/>
      <c r="K46" s="563"/>
      <c r="L46" s="371"/>
      <c r="M46" s="563"/>
      <c r="N46" s="372"/>
      <c r="O46" s="373"/>
      <c r="P46" s="370"/>
      <c r="Q46" s="563"/>
      <c r="R46" s="371"/>
      <c r="S46" s="563"/>
      <c r="T46" s="372"/>
      <c r="U46" s="373"/>
      <c r="V46" s="370">
        <v>1</v>
      </c>
      <c r="W46" s="838">
        <v>14</v>
      </c>
      <c r="X46" s="371"/>
      <c r="Y46" s="838"/>
      <c r="Z46" s="372">
        <v>1</v>
      </c>
      <c r="AA46" s="373" t="s">
        <v>352</v>
      </c>
      <c r="AB46" s="370"/>
      <c r="AC46" s="563"/>
      <c r="AD46" s="371"/>
      <c r="AE46" s="563"/>
      <c r="AF46" s="372"/>
      <c r="AG46" s="373"/>
      <c r="AH46" s="370"/>
      <c r="AI46" s="563"/>
      <c r="AJ46" s="371"/>
      <c r="AK46" s="563"/>
      <c r="AL46" s="372"/>
      <c r="AM46" s="373"/>
      <c r="AN46" s="370"/>
      <c r="AO46" s="563"/>
      <c r="AP46" s="371"/>
      <c r="AQ46" s="563"/>
      <c r="AR46" s="372"/>
      <c r="AS46" s="373"/>
      <c r="AT46" s="370"/>
      <c r="AU46" s="563"/>
      <c r="AV46" s="371"/>
      <c r="AW46" s="563"/>
      <c r="AX46" s="619"/>
      <c r="AY46" s="628"/>
      <c r="AZ46" s="633">
        <v>1</v>
      </c>
      <c r="BA46" s="633">
        <v>14</v>
      </c>
      <c r="BB46" s="633"/>
      <c r="BC46" s="633"/>
      <c r="BD46" s="633">
        <v>1</v>
      </c>
      <c r="BE46" s="634">
        <v>1</v>
      </c>
      <c r="BF46" s="637" t="s">
        <v>503</v>
      </c>
      <c r="BG46" s="274" t="s">
        <v>596</v>
      </c>
    </row>
    <row r="47" spans="1:59" s="200" customFormat="1" ht="15.75" customHeight="1" thickBot="1" x14ac:dyDescent="0.3">
      <c r="A47" s="257"/>
      <c r="B47" s="623"/>
      <c r="C47" s="626" t="s">
        <v>54</v>
      </c>
      <c r="D47" s="625">
        <f>SUM(D12:D44)</f>
        <v>5</v>
      </c>
      <c r="E47" s="259">
        <f>SUM(E12:E44)</f>
        <v>70</v>
      </c>
      <c r="F47" s="259">
        <f>SUM(F12:F44)</f>
        <v>2</v>
      </c>
      <c r="G47" s="259">
        <f>SUM(G12:G44)</f>
        <v>28</v>
      </c>
      <c r="H47" s="259">
        <f>SUM(H12:H44)</f>
        <v>8</v>
      </c>
      <c r="I47" s="260" t="s">
        <v>17</v>
      </c>
      <c r="J47" s="259">
        <f>SUM(J12:J44)</f>
        <v>4</v>
      </c>
      <c r="K47" s="259">
        <f>SUM(K12:K44)</f>
        <v>56</v>
      </c>
      <c r="L47" s="259">
        <f>SUM(L12:L44)</f>
        <v>5</v>
      </c>
      <c r="M47" s="259">
        <f>SUM(M12:M44)</f>
        <v>70</v>
      </c>
      <c r="N47" s="259">
        <f>SUM(N12:N44)</f>
        <v>13</v>
      </c>
      <c r="O47" s="260" t="s">
        <v>17</v>
      </c>
      <c r="P47" s="259">
        <f>SUM(P12:P44)</f>
        <v>4</v>
      </c>
      <c r="Q47" s="259">
        <f>SUM(Q12:Q44)</f>
        <v>56</v>
      </c>
      <c r="R47" s="259">
        <f>SUM(R12:R44)</f>
        <v>3</v>
      </c>
      <c r="S47" s="259">
        <f>SUM(S12:S44)</f>
        <v>42</v>
      </c>
      <c r="T47" s="259">
        <f>SUM(T12:T44)</f>
        <v>9</v>
      </c>
      <c r="U47" s="260" t="s">
        <v>17</v>
      </c>
      <c r="V47" s="259">
        <f>SUM(V12:V46)</f>
        <v>4</v>
      </c>
      <c r="W47" s="259">
        <f>SUM(W12:W46)</f>
        <v>56</v>
      </c>
      <c r="X47" s="259">
        <f>SUM(X12:X44)</f>
        <v>4</v>
      </c>
      <c r="Y47" s="259">
        <f>SUM(Y12:Y44)</f>
        <v>56</v>
      </c>
      <c r="Z47" s="259">
        <f>SUM(Z12:Z46)</f>
        <v>10</v>
      </c>
      <c r="AA47" s="260" t="s">
        <v>17</v>
      </c>
      <c r="AB47" s="259">
        <f>SUM(AB12:AB44)</f>
        <v>2</v>
      </c>
      <c r="AC47" s="259">
        <f>SUM(AC12:AC44)</f>
        <v>28</v>
      </c>
      <c r="AD47" s="259">
        <f>SUM(AD12:AD44)</f>
        <v>5</v>
      </c>
      <c r="AE47" s="259">
        <f>SUM(AE12:AE44)</f>
        <v>70</v>
      </c>
      <c r="AF47" s="259">
        <f>SUM(AF12:AF44)</f>
        <v>10</v>
      </c>
      <c r="AG47" s="260" t="s">
        <v>17</v>
      </c>
      <c r="AH47" s="259">
        <f>SUM(AH12:AH44)</f>
        <v>8</v>
      </c>
      <c r="AI47" s="259">
        <f>SUM(AI12:AI44)</f>
        <v>112</v>
      </c>
      <c r="AJ47" s="259">
        <f>SUM(AJ12:AJ44)</f>
        <v>5</v>
      </c>
      <c r="AK47" s="259">
        <f>SUM(AK12:AK44)</f>
        <v>70</v>
      </c>
      <c r="AL47" s="259">
        <f>SUM(AL12:AL44)</f>
        <v>16</v>
      </c>
      <c r="AM47" s="260" t="s">
        <v>17</v>
      </c>
      <c r="AN47" s="259">
        <f>SUM(AN12:AN46)</f>
        <v>7</v>
      </c>
      <c r="AO47" s="259">
        <f>SUM(AO12:AO46)</f>
        <v>98</v>
      </c>
      <c r="AP47" s="259">
        <f>SUM(AP12:AP46)</f>
        <v>5</v>
      </c>
      <c r="AQ47" s="259">
        <f>SUM(AQ12:AQ46)</f>
        <v>70</v>
      </c>
      <c r="AR47" s="261">
        <f>SUM(AR12:AR46)</f>
        <v>14</v>
      </c>
      <c r="AS47" s="260" t="s">
        <v>17</v>
      </c>
      <c r="AT47" s="259">
        <f>SUM(AT12:AT46)</f>
        <v>8</v>
      </c>
      <c r="AU47" s="259">
        <f>SUM(AU12:AU46)</f>
        <v>80</v>
      </c>
      <c r="AV47" s="259">
        <f>SUM(AV12:AV46)</f>
        <v>8</v>
      </c>
      <c r="AW47" s="259">
        <f>SUM(AW12:AW46)</f>
        <v>80</v>
      </c>
      <c r="AX47" s="259">
        <f>SUM(AX12:AX46)</f>
        <v>15</v>
      </c>
      <c r="AY47" s="260" t="s">
        <v>17</v>
      </c>
      <c r="AZ47" s="585">
        <f t="shared" ref="AZ47:BE47" si="51">SUM(AZ12:AZ46)</f>
        <v>42</v>
      </c>
      <c r="BA47" s="585">
        <f t="shared" si="51"/>
        <v>556</v>
      </c>
      <c r="BB47" s="585">
        <f t="shared" si="51"/>
        <v>37</v>
      </c>
      <c r="BC47" s="585">
        <f t="shared" si="51"/>
        <v>486</v>
      </c>
      <c r="BD47" s="586">
        <f t="shared" si="51"/>
        <v>95</v>
      </c>
      <c r="BE47" s="585">
        <f t="shared" si="51"/>
        <v>79</v>
      </c>
      <c r="BF47" s="475"/>
      <c r="BG47" s="475"/>
    </row>
    <row r="48" spans="1:59" s="200" customFormat="1" ht="15.75" customHeight="1" thickBot="1" x14ac:dyDescent="0.3">
      <c r="A48" s="262"/>
      <c r="B48" s="263"/>
      <c r="C48" s="197" t="s">
        <v>44</v>
      </c>
      <c r="D48" s="198">
        <f>D10+D47</f>
        <v>14</v>
      </c>
      <c r="E48" s="198">
        <f>E10+E47</f>
        <v>182</v>
      </c>
      <c r="F48" s="198">
        <f>F10+F47</f>
        <v>27</v>
      </c>
      <c r="G48" s="198">
        <f>G10+G47</f>
        <v>312</v>
      </c>
      <c r="H48" s="198">
        <f>H10+H47</f>
        <v>30</v>
      </c>
      <c r="I48" s="264" t="s">
        <v>17</v>
      </c>
      <c r="J48" s="198">
        <f>J10+J47</f>
        <v>9</v>
      </c>
      <c r="K48" s="198">
        <f>K10+K47</f>
        <v>138</v>
      </c>
      <c r="L48" s="198">
        <f>L10+L47</f>
        <v>19</v>
      </c>
      <c r="M48" s="198">
        <f>M10+M47</f>
        <v>266</v>
      </c>
      <c r="N48" s="198">
        <f>N10+N47</f>
        <v>31</v>
      </c>
      <c r="O48" s="264" t="s">
        <v>17</v>
      </c>
      <c r="P48" s="198">
        <f>P10+P47</f>
        <v>12</v>
      </c>
      <c r="Q48" s="198">
        <f>Q10+Q47</f>
        <v>172</v>
      </c>
      <c r="R48" s="198">
        <f>R10+R47</f>
        <v>15</v>
      </c>
      <c r="S48" s="198">
        <f>S10+S47</f>
        <v>206</v>
      </c>
      <c r="T48" s="198">
        <f>T10+T47</f>
        <v>28</v>
      </c>
      <c r="U48" s="264" t="s">
        <v>17</v>
      </c>
      <c r="V48" s="198">
        <f>V10+V47</f>
        <v>8</v>
      </c>
      <c r="W48" s="198">
        <f>W10+W47</f>
        <v>116</v>
      </c>
      <c r="X48" s="198">
        <f>X10+X47</f>
        <v>19</v>
      </c>
      <c r="Y48" s="198">
        <f>Y10+Y47</f>
        <v>262</v>
      </c>
      <c r="Z48" s="198">
        <f>Z10+Z47</f>
        <v>30</v>
      </c>
      <c r="AA48" s="264" t="s">
        <v>17</v>
      </c>
      <c r="AB48" s="198">
        <f>AB10+AB47</f>
        <v>8</v>
      </c>
      <c r="AC48" s="198">
        <f>AC10+AC47</f>
        <v>108</v>
      </c>
      <c r="AD48" s="198">
        <f>AD10+AD47</f>
        <v>17</v>
      </c>
      <c r="AE48" s="198">
        <f>AE10+AE47</f>
        <v>242</v>
      </c>
      <c r="AF48" s="198">
        <f>AF10+AF47</f>
        <v>27</v>
      </c>
      <c r="AG48" s="264" t="s">
        <v>17</v>
      </c>
      <c r="AH48" s="198">
        <f>AH10+AH47</f>
        <v>12</v>
      </c>
      <c r="AI48" s="198">
        <f>AI10+AI47</f>
        <v>172</v>
      </c>
      <c r="AJ48" s="198">
        <f>AJ10+AJ47</f>
        <v>16</v>
      </c>
      <c r="AK48" s="198">
        <f>AK10+AK47</f>
        <v>220</v>
      </c>
      <c r="AL48" s="198">
        <f>AL10+AL47</f>
        <v>31</v>
      </c>
      <c r="AM48" s="264" t="s">
        <v>17</v>
      </c>
      <c r="AN48" s="198">
        <f>AN10+AN47</f>
        <v>8</v>
      </c>
      <c r="AO48" s="198">
        <f>AO10+AO47</f>
        <v>112</v>
      </c>
      <c r="AP48" s="198">
        <f>AP10+AP47</f>
        <v>16</v>
      </c>
      <c r="AQ48" s="265">
        <f>AQ10+AQ47</f>
        <v>224</v>
      </c>
      <c r="AR48" s="266">
        <f>AR10+AR47</f>
        <v>32</v>
      </c>
      <c r="AS48" s="197" t="s">
        <v>17</v>
      </c>
      <c r="AT48" s="198">
        <f>AT10+AT47</f>
        <v>11</v>
      </c>
      <c r="AU48" s="198">
        <f>AU10+AU47</f>
        <v>114</v>
      </c>
      <c r="AV48" s="198">
        <f>AV10+AV47</f>
        <v>16</v>
      </c>
      <c r="AW48" s="198">
        <f>AW10+AW47</f>
        <v>160</v>
      </c>
      <c r="AX48" s="198">
        <f>AX10+AX47</f>
        <v>31</v>
      </c>
      <c r="AY48" s="264" t="s">
        <v>17</v>
      </c>
      <c r="AZ48" s="267">
        <f t="shared" ref="AZ48:BE48" si="52">AZ10+AZ47</f>
        <v>82</v>
      </c>
      <c r="BA48" s="267">
        <f t="shared" si="52"/>
        <v>1102</v>
      </c>
      <c r="BB48" s="267">
        <f t="shared" si="52"/>
        <v>145</v>
      </c>
      <c r="BC48" s="268">
        <f t="shared" si="52"/>
        <v>1866</v>
      </c>
      <c r="BD48" s="815">
        <f t="shared" si="52"/>
        <v>240</v>
      </c>
      <c r="BE48" s="269">
        <f t="shared" si="52"/>
        <v>227</v>
      </c>
      <c r="BF48" s="475"/>
      <c r="BG48" s="475"/>
    </row>
    <row r="49" spans="1:59" ht="18.75" customHeight="1" x14ac:dyDescent="0.25">
      <c r="A49" s="270"/>
      <c r="B49" s="271"/>
      <c r="C49" s="272" t="s">
        <v>16</v>
      </c>
      <c r="D49" s="979"/>
      <c r="E49" s="980"/>
      <c r="F49" s="980"/>
      <c r="G49" s="980"/>
      <c r="H49" s="980"/>
      <c r="I49" s="980"/>
      <c r="J49" s="980"/>
      <c r="K49" s="980"/>
      <c r="L49" s="980"/>
      <c r="M49" s="980"/>
      <c r="N49" s="980"/>
      <c r="O49" s="980"/>
      <c r="P49" s="980"/>
      <c r="Q49" s="980"/>
      <c r="R49" s="980"/>
      <c r="S49" s="980"/>
      <c r="T49" s="980"/>
      <c r="U49" s="980"/>
      <c r="V49" s="980"/>
      <c r="W49" s="980"/>
      <c r="X49" s="980"/>
      <c r="Y49" s="980"/>
      <c r="Z49" s="980"/>
      <c r="AA49" s="980"/>
      <c r="AB49" s="979"/>
      <c r="AC49" s="980"/>
      <c r="AD49" s="980"/>
      <c r="AE49" s="980"/>
      <c r="AF49" s="980"/>
      <c r="AG49" s="980"/>
      <c r="AH49" s="980"/>
      <c r="AI49" s="980"/>
      <c r="AJ49" s="980"/>
      <c r="AK49" s="980"/>
      <c r="AL49" s="980"/>
      <c r="AM49" s="980"/>
      <c r="AN49" s="980"/>
      <c r="AO49" s="980"/>
      <c r="AP49" s="980"/>
      <c r="AQ49" s="980"/>
      <c r="AR49" s="980"/>
      <c r="AS49" s="980"/>
      <c r="AT49" s="980"/>
      <c r="AU49" s="980"/>
      <c r="AV49" s="980"/>
      <c r="AW49" s="980"/>
      <c r="AX49" s="980"/>
      <c r="AY49" s="980"/>
      <c r="AZ49" s="981"/>
      <c r="BA49" s="982"/>
      <c r="BB49" s="982"/>
      <c r="BC49" s="982"/>
      <c r="BD49" s="983"/>
      <c r="BE49" s="1006"/>
      <c r="BF49" s="852"/>
      <c r="BG49" s="853"/>
    </row>
    <row r="50" spans="1:59" s="27" customFormat="1" ht="15.75" customHeight="1" x14ac:dyDescent="0.2">
      <c r="A50" s="138" t="s">
        <v>538</v>
      </c>
      <c r="B50" s="29" t="s">
        <v>15</v>
      </c>
      <c r="C50" s="217" t="s">
        <v>539</v>
      </c>
      <c r="D50" s="613"/>
      <c r="E50" s="375"/>
      <c r="F50" s="376"/>
      <c r="G50" s="375"/>
      <c r="H50" s="377"/>
      <c r="I50" s="378"/>
      <c r="J50" s="374"/>
      <c r="K50" s="375"/>
      <c r="L50" s="376"/>
      <c r="M50" s="375"/>
      <c r="N50" s="377"/>
      <c r="O50" s="378"/>
      <c r="P50" s="374"/>
      <c r="Q50" s="375"/>
      <c r="R50" s="376"/>
      <c r="S50" s="375"/>
      <c r="T50" s="377"/>
      <c r="U50" s="378"/>
      <c r="V50" s="374"/>
      <c r="W50" s="375"/>
      <c r="X50" s="376"/>
      <c r="Y50" s="375"/>
      <c r="Z50" s="377"/>
      <c r="AA50" s="378"/>
      <c r="AB50" s="211"/>
      <c r="AC50" s="567"/>
      <c r="AD50" s="213">
        <v>1</v>
      </c>
      <c r="AE50" s="567">
        <v>14</v>
      </c>
      <c r="AF50" s="842" t="s">
        <v>17</v>
      </c>
      <c r="AG50" s="610" t="s">
        <v>429</v>
      </c>
      <c r="AH50" s="843"/>
      <c r="AI50" s="212"/>
      <c r="AJ50" s="213"/>
      <c r="AK50" s="212"/>
      <c r="AL50" s="214"/>
      <c r="AM50" s="215"/>
      <c r="AN50" s="211"/>
      <c r="AO50" s="212"/>
      <c r="AP50" s="213"/>
      <c r="AQ50" s="212"/>
      <c r="AR50" s="214"/>
      <c r="AS50" s="215"/>
      <c r="AT50" s="211"/>
      <c r="AU50" s="212"/>
      <c r="AV50" s="213"/>
      <c r="AW50" s="212"/>
      <c r="AX50" s="214"/>
      <c r="AY50" s="215"/>
      <c r="AZ50" s="389"/>
      <c r="BA50" s="72"/>
      <c r="BB50" s="390"/>
      <c r="BC50" s="72"/>
      <c r="BD50" s="390"/>
      <c r="BE50" s="639"/>
      <c r="BF50" s="637" t="s">
        <v>503</v>
      </c>
      <c r="BG50" s="274" t="s">
        <v>513</v>
      </c>
    </row>
    <row r="51" spans="1:59" s="27" customFormat="1" ht="15.75" customHeight="1" x14ac:dyDescent="0.2">
      <c r="A51" s="834" t="s">
        <v>902</v>
      </c>
      <c r="B51" s="29" t="s">
        <v>15</v>
      </c>
      <c r="C51" s="217" t="s">
        <v>684</v>
      </c>
      <c r="D51" s="621"/>
      <c r="E51" s="612"/>
      <c r="F51" s="604"/>
      <c r="G51" s="605"/>
      <c r="H51" s="606"/>
      <c r="I51" s="609"/>
      <c r="J51" s="608"/>
      <c r="K51" s="605"/>
      <c r="L51" s="604"/>
      <c r="M51" s="605"/>
      <c r="N51" s="606"/>
      <c r="O51" s="609"/>
      <c r="P51" s="608"/>
      <c r="Q51" s="605"/>
      <c r="R51" s="604"/>
      <c r="S51" s="605"/>
      <c r="T51" s="606"/>
      <c r="U51" s="609"/>
      <c r="V51" s="608"/>
      <c r="W51" s="605"/>
      <c r="X51" s="604"/>
      <c r="Y51" s="605"/>
      <c r="Z51" s="606"/>
      <c r="AA51" s="609"/>
      <c r="AB51" s="844"/>
      <c r="AC51" s="607" t="str">
        <f t="shared" ref="AC51:AE56" si="53">IF(AB51*15=0,"",AB51*15)</f>
        <v/>
      </c>
      <c r="AD51" s="845"/>
      <c r="AE51" s="607" t="str">
        <f t="shared" si="53"/>
        <v/>
      </c>
      <c r="AF51" s="846"/>
      <c r="AG51" s="847"/>
      <c r="AH51" s="843"/>
      <c r="AI51" s="580"/>
      <c r="AJ51" s="581"/>
      <c r="AK51" s="580"/>
      <c r="AL51" s="582"/>
      <c r="AM51" s="610"/>
      <c r="AN51" s="843"/>
      <c r="AO51" s="580"/>
      <c r="AP51" s="581"/>
      <c r="AQ51" s="580"/>
      <c r="AR51" s="582"/>
      <c r="AS51" s="610"/>
      <c r="AT51" s="843"/>
      <c r="AU51" s="848"/>
      <c r="AV51" s="581">
        <v>1</v>
      </c>
      <c r="AW51" s="848">
        <v>14</v>
      </c>
      <c r="AX51" s="849" t="s">
        <v>17</v>
      </c>
      <c r="AY51" s="850" t="s">
        <v>685</v>
      </c>
      <c r="AZ51" s="615"/>
      <c r="BA51" s="564"/>
      <c r="BB51" s="565"/>
      <c r="BC51" s="566"/>
      <c r="BD51" s="565"/>
      <c r="BE51" s="639"/>
      <c r="BF51" s="637" t="s">
        <v>503</v>
      </c>
      <c r="BG51" s="274" t="s">
        <v>504</v>
      </c>
    </row>
    <row r="52" spans="1:59" s="27" customFormat="1" ht="15.75" customHeight="1" x14ac:dyDescent="0.2">
      <c r="A52" s="835" t="s">
        <v>903</v>
      </c>
      <c r="B52" s="832" t="s">
        <v>15</v>
      </c>
      <c r="C52" s="833" t="s">
        <v>687</v>
      </c>
      <c r="D52" s="614"/>
      <c r="E52" s="605"/>
      <c r="F52" s="604"/>
      <c r="G52" s="605"/>
      <c r="H52" s="606"/>
      <c r="I52" s="609"/>
      <c r="J52" s="608"/>
      <c r="K52" s="605"/>
      <c r="L52" s="604"/>
      <c r="M52" s="605"/>
      <c r="N52" s="606"/>
      <c r="O52" s="609"/>
      <c r="P52" s="608"/>
      <c r="Q52" s="605"/>
      <c r="R52" s="604"/>
      <c r="S52" s="605"/>
      <c r="T52" s="606"/>
      <c r="U52" s="609"/>
      <c r="V52" s="608"/>
      <c r="W52" s="605"/>
      <c r="X52" s="604"/>
      <c r="Y52" s="605"/>
      <c r="Z52" s="606"/>
      <c r="AA52" s="609"/>
      <c r="AB52" s="844"/>
      <c r="AC52" s="607"/>
      <c r="AD52" s="845"/>
      <c r="AE52" s="607"/>
      <c r="AF52" s="846"/>
      <c r="AG52" s="847"/>
      <c r="AH52" s="843"/>
      <c r="AI52" s="580"/>
      <c r="AJ52" s="581"/>
      <c r="AK52" s="580"/>
      <c r="AL52" s="582"/>
      <c r="AM52" s="610"/>
      <c r="AN52" s="843"/>
      <c r="AO52" s="848"/>
      <c r="AP52" s="581">
        <v>1</v>
      </c>
      <c r="AQ52" s="848">
        <v>14</v>
      </c>
      <c r="AR52" s="849" t="s">
        <v>17</v>
      </c>
      <c r="AS52" s="610" t="s">
        <v>685</v>
      </c>
      <c r="AT52" s="843"/>
      <c r="AU52" s="607" t="str">
        <f t="shared" ref="AU52:AW56" si="54">IF(AT52*15=0,"",AT52*15)</f>
        <v/>
      </c>
      <c r="AV52" s="581"/>
      <c r="AW52" s="607" t="str">
        <f t="shared" si="54"/>
        <v/>
      </c>
      <c r="AX52" s="607" t="s">
        <v>17</v>
      </c>
      <c r="AY52" s="850"/>
      <c r="AZ52" s="615"/>
      <c r="BA52" s="569"/>
      <c r="BB52" s="390"/>
      <c r="BC52" s="72"/>
      <c r="BD52" s="390"/>
      <c r="BE52" s="639"/>
      <c r="BF52" s="637" t="s">
        <v>503</v>
      </c>
      <c r="BG52" s="274" t="s">
        <v>595</v>
      </c>
    </row>
    <row r="53" spans="1:59" s="1" customFormat="1" ht="15.75" customHeight="1" x14ac:dyDescent="0.2">
      <c r="A53" s="363" t="s">
        <v>327</v>
      </c>
      <c r="B53" s="29" t="s">
        <v>15</v>
      </c>
      <c r="C53" s="620" t="s">
        <v>328</v>
      </c>
      <c r="D53" s="126"/>
      <c r="E53" s="127" t="str">
        <f t="shared" ref="E53:E56" si="55">IF(D53*15=0,"",D53*15)</f>
        <v/>
      </c>
      <c r="F53" s="128"/>
      <c r="G53" s="127" t="str">
        <f t="shared" ref="G53:G56" si="56">IF(F53*15=0,"",F53*15)</f>
        <v/>
      </c>
      <c r="H53" s="602" t="s">
        <v>17</v>
      </c>
      <c r="I53" s="130"/>
      <c r="J53" s="126"/>
      <c r="K53" s="127" t="str">
        <f t="shared" ref="K53:K56" si="57">IF(J53*15=0,"",J53*15)</f>
        <v/>
      </c>
      <c r="L53" s="128"/>
      <c r="M53" s="127" t="str">
        <f t="shared" ref="M53:M56" si="58">IF(L53*15=0,"",L53*15)</f>
        <v/>
      </c>
      <c r="N53" s="602" t="s">
        <v>17</v>
      </c>
      <c r="O53" s="130"/>
      <c r="P53" s="126"/>
      <c r="Q53" s="127" t="str">
        <f t="shared" ref="Q53:Q56" si="59">IF(P53*15=0,"",P53*15)</f>
        <v/>
      </c>
      <c r="R53" s="128"/>
      <c r="S53" s="127" t="str">
        <f t="shared" ref="S53:S56" si="60">IF(R53*15=0,"",R53*15)</f>
        <v/>
      </c>
      <c r="T53" s="602" t="s">
        <v>17</v>
      </c>
      <c r="U53" s="130"/>
      <c r="V53" s="126"/>
      <c r="W53" s="127" t="str">
        <f t="shared" ref="W53:W56" si="61">IF(V53*15=0,"",V53*15)</f>
        <v/>
      </c>
      <c r="X53" s="128"/>
      <c r="Y53" s="127" t="str">
        <f t="shared" ref="Y53:Y56" si="62">IF(X53*15=0,"",X53*15)</f>
        <v/>
      </c>
      <c r="Z53" s="602" t="s">
        <v>17</v>
      </c>
      <c r="AA53" s="130"/>
      <c r="AB53" s="126"/>
      <c r="AC53" s="127" t="str">
        <f t="shared" si="53"/>
        <v/>
      </c>
      <c r="AD53" s="128"/>
      <c r="AE53" s="127" t="str">
        <f t="shared" ref="AE53:AE56" si="63">IF(AD53*15=0,"",AD53*15)</f>
        <v/>
      </c>
      <c r="AF53" s="602" t="s">
        <v>17</v>
      </c>
      <c r="AG53" s="130"/>
      <c r="AH53" s="126"/>
      <c r="AI53" s="127" t="str">
        <f t="shared" ref="AI53:AI56" si="64">IF(AH53*15=0,"",AH53*15)</f>
        <v/>
      </c>
      <c r="AJ53" s="128"/>
      <c r="AK53" s="127" t="str">
        <f t="shared" ref="AK53:AK56" si="65">IF(AJ53*15=0,"",AJ53*15)</f>
        <v/>
      </c>
      <c r="AL53" s="602" t="s">
        <v>17</v>
      </c>
      <c r="AM53" s="603"/>
      <c r="AN53" s="126"/>
      <c r="AO53" s="127" t="str">
        <f>IF(AN53*15=0,"",AN53*15)</f>
        <v/>
      </c>
      <c r="AP53" s="128"/>
      <c r="AQ53" s="127" t="str">
        <f>IF(AP53*15=0,"",AP53*15)</f>
        <v/>
      </c>
      <c r="AR53" s="602" t="s">
        <v>17</v>
      </c>
      <c r="AS53" s="611" t="s">
        <v>358</v>
      </c>
      <c r="AT53" s="129"/>
      <c r="AU53" s="127" t="str">
        <f t="shared" si="54"/>
        <v/>
      </c>
      <c r="AV53" s="128"/>
      <c r="AW53" s="127" t="str">
        <f t="shared" ref="AW53:AW56" si="66">IF(AV53*15=0,"",AV53*15)</f>
        <v/>
      </c>
      <c r="AX53" s="602" t="s">
        <v>17</v>
      </c>
      <c r="AY53" s="617"/>
      <c r="AZ53" s="616" t="str">
        <f t="shared" ref="AZ53:AZ56" si="67">IF(D53+J53+P53+V53+AB53+AH53+AN53+AT53=0,"",D53+J53+P53+V53+AB53+AH53+AN53+AT53)</f>
        <v/>
      </c>
      <c r="BA53" s="104" t="str">
        <f>IF((P53+V53+AB53+AH53+AN53+AT53)*14=0,"",(P53+V53+AB53+AH53+AN53+AT53)*14)</f>
        <v/>
      </c>
      <c r="BB53" s="25" t="str">
        <f t="shared" ref="BB53:BB56" si="68">IF(F53+L53+R53+X53+AD53+AJ53+AP53+AV53=0,"",F53+L53+R53+X53+AD53+AJ53+AP53+AV53)</f>
        <v/>
      </c>
      <c r="BC53" s="16" t="str">
        <f>IF((L53+F53+R53+X53+AD53+AJ53+AP53+AV53)*14=0,"",(L53+F53+R53+X53+AD53+AJ53+AP53+AV53)*14)</f>
        <v/>
      </c>
      <c r="BD53" s="99" t="s">
        <v>17</v>
      </c>
      <c r="BE53" s="640" t="str">
        <f t="shared" ref="BE53:BE56" si="69">IF(D53+F53+L53+J53+P53+R53+V53+X53+AB53+AD53+AH53+AJ53+AN53+AP53+AT53+AV53=0,"",D53+F53+L53+J53+P53+R53+V53+X53+AB53+AD53+AH53+AJ53+AN53+AP53+AT53+AV53)</f>
        <v/>
      </c>
      <c r="BF53" s="637"/>
      <c r="BG53" s="274"/>
    </row>
    <row r="54" spans="1:59" s="1" customFormat="1" ht="15.75" customHeight="1" x14ac:dyDescent="0.2">
      <c r="A54" s="363" t="s">
        <v>329</v>
      </c>
      <c r="B54" s="29" t="s">
        <v>15</v>
      </c>
      <c r="C54" s="352" t="s">
        <v>919</v>
      </c>
      <c r="D54" s="97"/>
      <c r="E54" s="16" t="str">
        <f t="shared" si="55"/>
        <v/>
      </c>
      <c r="F54" s="98"/>
      <c r="G54" s="16" t="str">
        <f t="shared" si="56"/>
        <v/>
      </c>
      <c r="H54" s="99" t="s">
        <v>17</v>
      </c>
      <c r="I54" s="100"/>
      <c r="J54" s="97"/>
      <c r="K54" s="16" t="str">
        <f t="shared" si="57"/>
        <v/>
      </c>
      <c r="L54" s="98"/>
      <c r="M54" s="16" t="str">
        <f t="shared" si="58"/>
        <v/>
      </c>
      <c r="N54" s="99" t="s">
        <v>17</v>
      </c>
      <c r="O54" s="100"/>
      <c r="P54" s="97"/>
      <c r="Q54" s="16" t="str">
        <f t="shared" si="59"/>
        <v/>
      </c>
      <c r="R54" s="98"/>
      <c r="S54" s="16" t="str">
        <f t="shared" si="60"/>
        <v/>
      </c>
      <c r="T54" s="99" t="s">
        <v>17</v>
      </c>
      <c r="U54" s="100"/>
      <c r="V54" s="97"/>
      <c r="W54" s="16" t="str">
        <f t="shared" si="61"/>
        <v/>
      </c>
      <c r="X54" s="98"/>
      <c r="Y54" s="16" t="str">
        <f t="shared" si="62"/>
        <v/>
      </c>
      <c r="Z54" s="99" t="s">
        <v>17</v>
      </c>
      <c r="AA54" s="100"/>
      <c r="AB54" s="97"/>
      <c r="AC54" s="16" t="str">
        <f t="shared" si="53"/>
        <v/>
      </c>
      <c r="AD54" s="98"/>
      <c r="AE54" s="16" t="str">
        <f t="shared" si="63"/>
        <v/>
      </c>
      <c r="AF54" s="99" t="s">
        <v>17</v>
      </c>
      <c r="AG54" s="100"/>
      <c r="AH54" s="97"/>
      <c r="AI54" s="16" t="str">
        <f t="shared" si="64"/>
        <v/>
      </c>
      <c r="AJ54" s="98"/>
      <c r="AK54" s="16" t="str">
        <f t="shared" si="65"/>
        <v/>
      </c>
      <c r="AL54" s="99" t="s">
        <v>17</v>
      </c>
      <c r="AM54" s="100"/>
      <c r="AN54" s="97"/>
      <c r="AO54" s="16" t="str">
        <f>IF(AN54*15=0,"",AN54*15)</f>
        <v/>
      </c>
      <c r="AP54" s="98"/>
      <c r="AQ54" s="16" t="str">
        <f>IF(AP54*15=0,"",AP54*15)</f>
        <v/>
      </c>
      <c r="AR54" s="99" t="s">
        <v>17</v>
      </c>
      <c r="AS54" s="100"/>
      <c r="AT54" s="97"/>
      <c r="AU54" s="16" t="str">
        <f t="shared" si="54"/>
        <v/>
      </c>
      <c r="AV54" s="98"/>
      <c r="AW54" s="16" t="str">
        <f t="shared" si="66"/>
        <v/>
      </c>
      <c r="AX54" s="99" t="s">
        <v>17</v>
      </c>
      <c r="AY54" s="19" t="s">
        <v>356</v>
      </c>
      <c r="AZ54" s="24" t="str">
        <f t="shared" si="67"/>
        <v/>
      </c>
      <c r="BA54" s="104" t="str">
        <f>IF((P54+V54+AB54+AH54+AN54+AT54)*14=0,"",(P54+V54+AB54+AH54+AN54+AT54)*14)</f>
        <v/>
      </c>
      <c r="BB54" s="25" t="str">
        <f t="shared" si="68"/>
        <v/>
      </c>
      <c r="BC54" s="104" t="str">
        <f>IF((L54+F54+R54+X54+AD54+AJ54+AP54+AV54)*14=0,"",(L54+F54+R54+X54+AD54+AJ54+AP54+AV54)*14)</f>
        <v/>
      </c>
      <c r="BD54" s="99" t="s">
        <v>17</v>
      </c>
      <c r="BE54" s="640" t="str">
        <f t="shared" si="69"/>
        <v/>
      </c>
      <c r="BF54" s="637"/>
      <c r="BG54" s="274"/>
    </row>
    <row r="55" spans="1:59" s="1" customFormat="1" ht="15.75" customHeight="1" x14ac:dyDescent="0.2">
      <c r="A55" s="363" t="s">
        <v>537</v>
      </c>
      <c r="B55" s="29" t="s">
        <v>15</v>
      </c>
      <c r="C55" s="352" t="s">
        <v>440</v>
      </c>
      <c r="D55" s="97"/>
      <c r="E55" s="16" t="str">
        <f t="shared" si="55"/>
        <v/>
      </c>
      <c r="F55" s="98"/>
      <c r="G55" s="16" t="str">
        <f t="shared" si="56"/>
        <v/>
      </c>
      <c r="H55" s="99" t="s">
        <v>17</v>
      </c>
      <c r="I55" s="100"/>
      <c r="J55" s="97"/>
      <c r="K55" s="16" t="str">
        <f t="shared" si="57"/>
        <v/>
      </c>
      <c r="L55" s="98"/>
      <c r="M55" s="16" t="str">
        <f t="shared" si="58"/>
        <v/>
      </c>
      <c r="N55" s="99" t="s">
        <v>17</v>
      </c>
      <c r="O55" s="100"/>
      <c r="P55" s="97"/>
      <c r="Q55" s="16" t="str">
        <f t="shared" si="59"/>
        <v/>
      </c>
      <c r="R55" s="98"/>
      <c r="S55" s="16" t="str">
        <f t="shared" si="60"/>
        <v/>
      </c>
      <c r="T55" s="99" t="s">
        <v>17</v>
      </c>
      <c r="U55" s="100"/>
      <c r="V55" s="97"/>
      <c r="W55" s="16" t="str">
        <f t="shared" si="61"/>
        <v/>
      </c>
      <c r="X55" s="98"/>
      <c r="Y55" s="16" t="str">
        <f t="shared" si="62"/>
        <v/>
      </c>
      <c r="Z55" s="99" t="s">
        <v>17</v>
      </c>
      <c r="AA55" s="100"/>
      <c r="AB55" s="97"/>
      <c r="AC55" s="16" t="str">
        <f t="shared" si="53"/>
        <v/>
      </c>
      <c r="AD55" s="98"/>
      <c r="AE55" s="16" t="str">
        <f t="shared" si="63"/>
        <v/>
      </c>
      <c r="AF55" s="99" t="s">
        <v>17</v>
      </c>
      <c r="AG55" s="100"/>
      <c r="AH55" s="97"/>
      <c r="AI55" s="16" t="str">
        <f t="shared" si="64"/>
        <v/>
      </c>
      <c r="AJ55" s="98"/>
      <c r="AK55" s="16" t="str">
        <f t="shared" si="65"/>
        <v/>
      </c>
      <c r="AL55" s="99" t="s">
        <v>17</v>
      </c>
      <c r="AM55" s="100"/>
      <c r="AN55" s="97"/>
      <c r="AO55" s="16" t="str">
        <f>IF(AN55*15=0,"",AN55*15)</f>
        <v/>
      </c>
      <c r="AP55" s="98"/>
      <c r="AQ55" s="16" t="str">
        <f>IF(AP55*15=0,"",AP55*15)</f>
        <v/>
      </c>
      <c r="AR55" s="99" t="s">
        <v>17</v>
      </c>
      <c r="AS55" s="100"/>
      <c r="AT55" s="97"/>
      <c r="AU55" s="16" t="str">
        <f t="shared" si="54"/>
        <v/>
      </c>
      <c r="AV55" s="98"/>
      <c r="AW55" s="16" t="str">
        <f t="shared" si="66"/>
        <v/>
      </c>
      <c r="AX55" s="99" t="s">
        <v>17</v>
      </c>
      <c r="AY55" s="19" t="s">
        <v>356</v>
      </c>
      <c r="AZ55" s="24"/>
      <c r="BA55" s="104"/>
      <c r="BB55" s="25"/>
      <c r="BC55" s="104"/>
      <c r="BD55" s="99"/>
      <c r="BE55" s="640"/>
      <c r="BF55" s="637"/>
      <c r="BG55" s="274"/>
    </row>
    <row r="56" spans="1:59" s="1" customFormat="1" ht="15.75" customHeight="1" thickBot="1" x14ac:dyDescent="0.25">
      <c r="A56" s="363" t="s">
        <v>330</v>
      </c>
      <c r="B56" s="29" t="s">
        <v>15</v>
      </c>
      <c r="C56" s="352" t="s">
        <v>331</v>
      </c>
      <c r="D56" s="97"/>
      <c r="E56" s="16" t="str">
        <f t="shared" si="55"/>
        <v/>
      </c>
      <c r="F56" s="98"/>
      <c r="G56" s="16" t="str">
        <f t="shared" si="56"/>
        <v/>
      </c>
      <c r="H56" s="99" t="s">
        <v>17</v>
      </c>
      <c r="I56" s="100"/>
      <c r="J56" s="97"/>
      <c r="K56" s="16" t="str">
        <f t="shared" si="57"/>
        <v/>
      </c>
      <c r="L56" s="98"/>
      <c r="M56" s="16" t="str">
        <f t="shared" si="58"/>
        <v/>
      </c>
      <c r="N56" s="99" t="s">
        <v>17</v>
      </c>
      <c r="O56" s="100"/>
      <c r="P56" s="97"/>
      <c r="Q56" s="16" t="str">
        <f t="shared" si="59"/>
        <v/>
      </c>
      <c r="R56" s="98"/>
      <c r="S56" s="16" t="str">
        <f t="shared" si="60"/>
        <v/>
      </c>
      <c r="T56" s="99" t="s">
        <v>17</v>
      </c>
      <c r="U56" s="100"/>
      <c r="V56" s="97"/>
      <c r="W56" s="16" t="str">
        <f t="shared" si="61"/>
        <v/>
      </c>
      <c r="X56" s="98"/>
      <c r="Y56" s="16" t="str">
        <f t="shared" si="62"/>
        <v/>
      </c>
      <c r="Z56" s="99" t="s">
        <v>17</v>
      </c>
      <c r="AA56" s="100"/>
      <c r="AB56" s="97"/>
      <c r="AC56" s="16" t="str">
        <f t="shared" si="53"/>
        <v/>
      </c>
      <c r="AD56" s="98"/>
      <c r="AE56" s="16" t="str">
        <f t="shared" si="63"/>
        <v/>
      </c>
      <c r="AF56" s="99" t="s">
        <v>17</v>
      </c>
      <c r="AG56" s="100"/>
      <c r="AH56" s="97"/>
      <c r="AI56" s="16" t="str">
        <f t="shared" si="64"/>
        <v/>
      </c>
      <c r="AJ56" s="98"/>
      <c r="AK56" s="16" t="str">
        <f t="shared" si="65"/>
        <v/>
      </c>
      <c r="AL56" s="99" t="s">
        <v>17</v>
      </c>
      <c r="AM56" s="23"/>
      <c r="AN56" s="353"/>
      <c r="AO56" s="104"/>
      <c r="AP56" s="353"/>
      <c r="AQ56" s="104"/>
      <c r="AR56" s="317"/>
      <c r="AS56" s="391"/>
      <c r="AT56" s="131"/>
      <c r="AU56" s="16" t="str">
        <f t="shared" si="54"/>
        <v/>
      </c>
      <c r="AV56" s="98"/>
      <c r="AW56" s="16" t="str">
        <f t="shared" si="66"/>
        <v/>
      </c>
      <c r="AX56" s="99" t="s">
        <v>17</v>
      </c>
      <c r="AY56" s="19" t="s">
        <v>356</v>
      </c>
      <c r="AZ56" s="24" t="str">
        <f t="shared" si="67"/>
        <v/>
      </c>
      <c r="BA56" s="104" t="str">
        <f>IF((P56+V56+AB56+AH56+AN56+AT56)*14=0,"",(P56+V56+AB56+AH56+AN56+AT56)*14)</f>
        <v/>
      </c>
      <c r="BB56" s="25" t="str">
        <f t="shared" si="68"/>
        <v/>
      </c>
      <c r="BC56" s="16" t="str">
        <f>IF((L56+F56+R56+X56+AD56+AJ56+AP56+AV56)*14=0,"",(L56+F56+R56+X56+AD56+AJ56+AP56+AV56)*14)</f>
        <v/>
      </c>
      <c r="BD56" s="99" t="s">
        <v>17</v>
      </c>
      <c r="BE56" s="640" t="str">
        <f t="shared" si="69"/>
        <v/>
      </c>
      <c r="BF56" s="637"/>
      <c r="BG56" s="274"/>
    </row>
    <row r="57" spans="1:59" ht="15.75" customHeight="1" thickBot="1" x14ac:dyDescent="0.3">
      <c r="A57" s="275"/>
      <c r="B57" s="276"/>
      <c r="C57" s="277" t="s">
        <v>18</v>
      </c>
      <c r="D57" s="278">
        <f>SUM(D53:D56)</f>
        <v>0</v>
      </c>
      <c r="E57" s="279">
        <f t="shared" ref="E57:G57" si="70">SUM(E53:E56)</f>
        <v>0</v>
      </c>
      <c r="F57" s="280">
        <f t="shared" si="70"/>
        <v>0</v>
      </c>
      <c r="G57" s="279">
        <f t="shared" si="70"/>
        <v>0</v>
      </c>
      <c r="H57" s="281" t="s">
        <v>17</v>
      </c>
      <c r="I57" s="282" t="s">
        <v>17</v>
      </c>
      <c r="J57" s="283">
        <f t="shared" ref="J57:M57" si="71">SUM(J53:J56)</f>
        <v>0</v>
      </c>
      <c r="K57" s="279">
        <f t="shared" si="71"/>
        <v>0</v>
      </c>
      <c r="L57" s="280">
        <f t="shared" si="71"/>
        <v>0</v>
      </c>
      <c r="M57" s="279">
        <f t="shared" si="71"/>
        <v>0</v>
      </c>
      <c r="N57" s="281" t="s">
        <v>17</v>
      </c>
      <c r="O57" s="282" t="s">
        <v>17</v>
      </c>
      <c r="P57" s="278">
        <f t="shared" ref="P57:S57" si="72">SUM(P53:P56)</f>
        <v>0</v>
      </c>
      <c r="Q57" s="279">
        <f t="shared" si="72"/>
        <v>0</v>
      </c>
      <c r="R57" s="280">
        <f t="shared" si="72"/>
        <v>0</v>
      </c>
      <c r="S57" s="279">
        <f t="shared" si="72"/>
        <v>0</v>
      </c>
      <c r="T57" s="284" t="s">
        <v>17</v>
      </c>
      <c r="U57" s="282" t="s">
        <v>17</v>
      </c>
      <c r="V57" s="283">
        <f t="shared" ref="V57:Y57" si="73">SUM(V53:V56)</f>
        <v>0</v>
      </c>
      <c r="W57" s="279">
        <f t="shared" si="73"/>
        <v>0</v>
      </c>
      <c r="X57" s="280">
        <f t="shared" si="73"/>
        <v>0</v>
      </c>
      <c r="Y57" s="279">
        <f t="shared" si="73"/>
        <v>0</v>
      </c>
      <c r="Z57" s="281" t="s">
        <v>17</v>
      </c>
      <c r="AA57" s="282" t="s">
        <v>17</v>
      </c>
      <c r="AB57" s="278">
        <f t="shared" ref="AB57:AE57" si="74">SUM(AB53:AB56)</f>
        <v>0</v>
      </c>
      <c r="AC57" s="279">
        <f t="shared" si="74"/>
        <v>0</v>
      </c>
      <c r="AD57" s="280">
        <f t="shared" si="74"/>
        <v>0</v>
      </c>
      <c r="AE57" s="279">
        <f t="shared" si="74"/>
        <v>0</v>
      </c>
      <c r="AF57" s="281" t="s">
        <v>17</v>
      </c>
      <c r="AG57" s="282" t="s">
        <v>17</v>
      </c>
      <c r="AH57" s="283">
        <f t="shared" ref="AH57:AK57" si="75">SUM(AH53:AH56)</f>
        <v>0</v>
      </c>
      <c r="AI57" s="279">
        <f t="shared" si="75"/>
        <v>0</v>
      </c>
      <c r="AJ57" s="280">
        <f t="shared" si="75"/>
        <v>0</v>
      </c>
      <c r="AK57" s="279">
        <f t="shared" si="75"/>
        <v>0</v>
      </c>
      <c r="AL57" s="281" t="s">
        <v>17</v>
      </c>
      <c r="AM57" s="282" t="s">
        <v>17</v>
      </c>
      <c r="AN57" s="278">
        <f t="shared" ref="AN57:AQ57" si="76">SUM(AN53:AN56)</f>
        <v>0</v>
      </c>
      <c r="AO57" s="279">
        <f t="shared" si="76"/>
        <v>0</v>
      </c>
      <c r="AP57" s="280">
        <f t="shared" si="76"/>
        <v>0</v>
      </c>
      <c r="AQ57" s="279">
        <f t="shared" si="76"/>
        <v>0</v>
      </c>
      <c r="AR57" s="284" t="s">
        <v>17</v>
      </c>
      <c r="AS57" s="282" t="s">
        <v>17</v>
      </c>
      <c r="AT57" s="283">
        <f t="shared" ref="AT57:AW57" si="77">SUM(AT53:AT56)</f>
        <v>0</v>
      </c>
      <c r="AU57" s="279">
        <f t="shared" si="77"/>
        <v>0</v>
      </c>
      <c r="AV57" s="280">
        <f t="shared" si="77"/>
        <v>0</v>
      </c>
      <c r="AW57" s="279">
        <f t="shared" si="77"/>
        <v>0</v>
      </c>
      <c r="AX57" s="281" t="s">
        <v>17</v>
      </c>
      <c r="AY57" s="282" t="s">
        <v>17</v>
      </c>
      <c r="AZ57" s="285" t="str">
        <f>IF(D57+J57+P57+V57=0,"",D57+J57+P57+V57)</f>
        <v/>
      </c>
      <c r="BA57" s="286" t="str">
        <f>IF((P57+V57+AB57+AH57+AN57+AT57)*14=0,"",(P57+V57+AB57+AH57+AN57+AT57)*14)</f>
        <v/>
      </c>
      <c r="BB57" s="287" t="str">
        <f>IF(F57+L57+R57+X57=0,"",F57+L57+R57+X57)</f>
        <v/>
      </c>
      <c r="BC57" s="286" t="str">
        <f>IF((L57+F57+R57+X57+AD57+AJ57+AP57+AV57)*14=0,"",(L57+F57+R57+X57+AD57+AJ57+AP57+AV57)*14)</f>
        <v/>
      </c>
      <c r="BD57" s="281" t="s">
        <v>17</v>
      </c>
      <c r="BE57" s="288" t="s">
        <v>43</v>
      </c>
    </row>
    <row r="58" spans="1:59" ht="15.75" customHeight="1" thickBot="1" x14ac:dyDescent="0.3">
      <c r="A58" s="289"/>
      <c r="B58" s="290"/>
      <c r="C58" s="291" t="s">
        <v>45</v>
      </c>
      <c r="D58" s="292">
        <f>D48+D57</f>
        <v>14</v>
      </c>
      <c r="E58" s="293">
        <f t="shared" ref="E58:G58" si="78">E48+E57</f>
        <v>182</v>
      </c>
      <c r="F58" s="294">
        <f t="shared" si="78"/>
        <v>27</v>
      </c>
      <c r="G58" s="293">
        <f t="shared" si="78"/>
        <v>312</v>
      </c>
      <c r="H58" s="295" t="s">
        <v>17</v>
      </c>
      <c r="I58" s="296" t="s">
        <v>17</v>
      </c>
      <c r="J58" s="297">
        <f t="shared" ref="J58:M58" si="79">J48+J57</f>
        <v>9</v>
      </c>
      <c r="K58" s="293">
        <f t="shared" si="79"/>
        <v>138</v>
      </c>
      <c r="L58" s="294">
        <f t="shared" si="79"/>
        <v>19</v>
      </c>
      <c r="M58" s="293">
        <f t="shared" si="79"/>
        <v>266</v>
      </c>
      <c r="N58" s="295" t="s">
        <v>17</v>
      </c>
      <c r="O58" s="296" t="s">
        <v>17</v>
      </c>
      <c r="P58" s="292">
        <f t="shared" ref="P58:S58" si="80">P48+P57</f>
        <v>12</v>
      </c>
      <c r="Q58" s="293">
        <f t="shared" si="80"/>
        <v>172</v>
      </c>
      <c r="R58" s="294">
        <f t="shared" si="80"/>
        <v>15</v>
      </c>
      <c r="S58" s="293">
        <f t="shared" si="80"/>
        <v>206</v>
      </c>
      <c r="T58" s="298" t="s">
        <v>17</v>
      </c>
      <c r="U58" s="296" t="s">
        <v>17</v>
      </c>
      <c r="V58" s="297">
        <f t="shared" ref="V58:Y58" si="81">V48+V57</f>
        <v>8</v>
      </c>
      <c r="W58" s="293">
        <f t="shared" si="81"/>
        <v>116</v>
      </c>
      <c r="X58" s="294">
        <f t="shared" si="81"/>
        <v>19</v>
      </c>
      <c r="Y58" s="293">
        <f t="shared" si="81"/>
        <v>262</v>
      </c>
      <c r="Z58" s="295" t="s">
        <v>17</v>
      </c>
      <c r="AA58" s="296" t="s">
        <v>17</v>
      </c>
      <c r="AB58" s="292">
        <f t="shared" ref="AB58:AE58" si="82">AB48+AB57</f>
        <v>8</v>
      </c>
      <c r="AC58" s="293">
        <f t="shared" si="82"/>
        <v>108</v>
      </c>
      <c r="AD58" s="294">
        <f t="shared" si="82"/>
        <v>17</v>
      </c>
      <c r="AE58" s="293">
        <f t="shared" si="82"/>
        <v>242</v>
      </c>
      <c r="AF58" s="295" t="s">
        <v>17</v>
      </c>
      <c r="AG58" s="296" t="s">
        <v>17</v>
      </c>
      <c r="AH58" s="297">
        <f t="shared" ref="AH58:AK58" si="83">AH48+AH57</f>
        <v>12</v>
      </c>
      <c r="AI58" s="293">
        <f t="shared" si="83"/>
        <v>172</v>
      </c>
      <c r="AJ58" s="294">
        <f t="shared" si="83"/>
        <v>16</v>
      </c>
      <c r="AK58" s="293">
        <f t="shared" si="83"/>
        <v>220</v>
      </c>
      <c r="AL58" s="295" t="s">
        <v>17</v>
      </c>
      <c r="AM58" s="296" t="s">
        <v>17</v>
      </c>
      <c r="AN58" s="292">
        <f t="shared" ref="AN58:AQ58" si="84">AN48+AN57</f>
        <v>8</v>
      </c>
      <c r="AO58" s="293">
        <f t="shared" si="84"/>
        <v>112</v>
      </c>
      <c r="AP58" s="294">
        <f t="shared" si="84"/>
        <v>16</v>
      </c>
      <c r="AQ58" s="293">
        <f t="shared" si="84"/>
        <v>224</v>
      </c>
      <c r="AR58" s="298" t="s">
        <v>17</v>
      </c>
      <c r="AS58" s="296" t="s">
        <v>17</v>
      </c>
      <c r="AT58" s="297">
        <f t="shared" ref="AT58:AW58" si="85">AT48+AT57</f>
        <v>11</v>
      </c>
      <c r="AU58" s="293">
        <f t="shared" si="85"/>
        <v>114</v>
      </c>
      <c r="AV58" s="294">
        <f t="shared" si="85"/>
        <v>16</v>
      </c>
      <c r="AW58" s="293">
        <f t="shared" si="85"/>
        <v>160</v>
      </c>
      <c r="AX58" s="295" t="s">
        <v>17</v>
      </c>
      <c r="AY58" s="296" t="s">
        <v>17</v>
      </c>
      <c r="AZ58" s="652">
        <f>IF(D58+J58+P58+V58+AB58+AN58+AT58+AH58=0,"",D58+J58+P58+V58+AB58+AN58+AT58+AH58)</f>
        <v>82</v>
      </c>
      <c r="BA58" s="652">
        <v>1330</v>
      </c>
      <c r="BB58" s="652">
        <f>IF(F58+L58+R58+X58+AD58+AP58+AV58+AJ58=0,"",F58+L58+R58+X58+AD58+AP58+AV58+AJ58)</f>
        <v>145</v>
      </c>
      <c r="BC58" s="652">
        <v>1808</v>
      </c>
      <c r="BD58" s="653" t="s">
        <v>17</v>
      </c>
      <c r="BE58" s="654" t="s">
        <v>43</v>
      </c>
    </row>
    <row r="59" spans="1:59" ht="15.75" customHeight="1" thickTop="1" x14ac:dyDescent="0.25">
      <c r="A59" s="301"/>
      <c r="B59" s="302"/>
      <c r="C59" s="303"/>
      <c r="D59" s="979"/>
      <c r="E59" s="980"/>
      <c r="F59" s="980"/>
      <c r="G59" s="980"/>
      <c r="H59" s="980"/>
      <c r="I59" s="980"/>
      <c r="J59" s="980"/>
      <c r="K59" s="980"/>
      <c r="L59" s="980"/>
      <c r="M59" s="980"/>
      <c r="N59" s="980"/>
      <c r="O59" s="980"/>
      <c r="P59" s="980"/>
      <c r="Q59" s="980"/>
      <c r="R59" s="980"/>
      <c r="S59" s="980"/>
      <c r="T59" s="980"/>
      <c r="U59" s="980"/>
      <c r="V59" s="980"/>
      <c r="W59" s="980"/>
      <c r="X59" s="980"/>
      <c r="Y59" s="980"/>
      <c r="Z59" s="980"/>
      <c r="AA59" s="980"/>
      <c r="AB59" s="979"/>
      <c r="AC59" s="980"/>
      <c r="AD59" s="980"/>
      <c r="AE59" s="980"/>
      <c r="AF59" s="980"/>
      <c r="AG59" s="980"/>
      <c r="AH59" s="980"/>
      <c r="AI59" s="980"/>
      <c r="AJ59" s="980"/>
      <c r="AK59" s="980"/>
      <c r="AL59" s="980"/>
      <c r="AM59" s="980"/>
      <c r="AN59" s="980"/>
      <c r="AO59" s="980"/>
      <c r="AP59" s="980"/>
      <c r="AQ59" s="980"/>
      <c r="AR59" s="980"/>
      <c r="AS59" s="980"/>
      <c r="AT59" s="980"/>
      <c r="AU59" s="980"/>
      <c r="AV59" s="980"/>
      <c r="AW59" s="980"/>
      <c r="AX59" s="980"/>
      <c r="AY59" s="980"/>
      <c r="AZ59" s="981"/>
      <c r="BA59" s="982"/>
      <c r="BB59" s="982"/>
      <c r="BC59" s="982"/>
      <c r="BD59" s="982"/>
      <c r="BE59" s="1006"/>
      <c r="BF59" s="638"/>
      <c r="BG59" s="273"/>
    </row>
    <row r="60" spans="1:59" s="315" customFormat="1" ht="15.75" customHeight="1" x14ac:dyDescent="0.2">
      <c r="A60" s="316" t="s">
        <v>332</v>
      </c>
      <c r="B60" s="317" t="s">
        <v>15</v>
      </c>
      <c r="C60" s="318" t="s">
        <v>20</v>
      </c>
      <c r="D60" s="306"/>
      <c r="E60" s="134"/>
      <c r="F60" s="134"/>
      <c r="G60" s="134"/>
      <c r="H60" s="307"/>
      <c r="I60" s="308"/>
      <c r="J60" s="309"/>
      <c r="K60" s="134"/>
      <c r="L60" s="134"/>
      <c r="M60" s="134">
        <v>160</v>
      </c>
      <c r="N60" s="307">
        <v>0</v>
      </c>
      <c r="O60" s="308" t="s">
        <v>170</v>
      </c>
      <c r="P60" s="135"/>
      <c r="Q60" s="134"/>
      <c r="R60" s="134"/>
      <c r="S60" s="134"/>
      <c r="T60" s="307"/>
      <c r="U60" s="307"/>
      <c r="V60" s="307"/>
      <c r="W60" s="134"/>
      <c r="X60" s="134"/>
      <c r="Y60" s="134"/>
      <c r="Z60" s="307"/>
      <c r="AA60" s="308"/>
      <c r="AB60" s="309"/>
      <c r="AC60" s="134"/>
      <c r="AD60" s="134"/>
      <c r="AE60" s="134"/>
      <c r="AF60" s="307"/>
      <c r="AG60" s="307"/>
      <c r="AH60" s="307"/>
      <c r="AI60" s="134"/>
      <c r="AJ60" s="134"/>
      <c r="AK60" s="143"/>
      <c r="AL60" s="144"/>
      <c r="AM60" s="310"/>
      <c r="AN60" s="309"/>
      <c r="AO60" s="134"/>
      <c r="AP60" s="134"/>
      <c r="AQ60" s="134"/>
      <c r="AR60" s="307"/>
      <c r="AS60" s="308"/>
      <c r="AT60" s="309"/>
      <c r="AU60" s="134"/>
      <c r="AV60" s="134"/>
      <c r="AW60" s="98"/>
      <c r="AX60" s="36"/>
      <c r="AY60" s="311"/>
      <c r="AZ60" s="312"/>
      <c r="BA60" s="313"/>
      <c r="BB60" s="313"/>
      <c r="BC60" s="313"/>
      <c r="BD60" s="313"/>
      <c r="BE60" s="642"/>
      <c r="BF60" s="641"/>
      <c r="BG60" s="314"/>
    </row>
    <row r="61" spans="1:59" s="315" customFormat="1" ht="15.75" customHeight="1" x14ac:dyDescent="0.2">
      <c r="A61" s="316" t="s">
        <v>333</v>
      </c>
      <c r="B61" s="317" t="s">
        <v>15</v>
      </c>
      <c r="C61" s="318" t="s">
        <v>21</v>
      </c>
      <c r="D61" s="319"/>
      <c r="E61" s="134"/>
      <c r="F61" s="134"/>
      <c r="G61" s="134"/>
      <c r="H61" s="307"/>
      <c r="I61" s="320"/>
      <c r="J61" s="309"/>
      <c r="K61" s="134"/>
      <c r="L61" s="134"/>
      <c r="M61" s="134"/>
      <c r="N61" s="307"/>
      <c r="O61" s="320"/>
      <c r="P61" s="135"/>
      <c r="Q61" s="134"/>
      <c r="R61" s="134"/>
      <c r="S61" s="134"/>
      <c r="T61" s="307"/>
      <c r="U61" s="307"/>
      <c r="V61" s="307"/>
      <c r="W61" s="134"/>
      <c r="X61" s="134"/>
      <c r="Y61" s="134">
        <v>160</v>
      </c>
      <c r="Z61" s="307">
        <v>0</v>
      </c>
      <c r="AA61" s="320" t="s">
        <v>170</v>
      </c>
      <c r="AB61" s="309"/>
      <c r="AC61" s="134"/>
      <c r="AD61" s="134"/>
      <c r="AE61" s="134"/>
      <c r="AF61" s="307"/>
      <c r="AG61" s="307"/>
      <c r="AH61" s="307"/>
      <c r="AI61" s="134"/>
      <c r="AJ61" s="134"/>
      <c r="AK61" s="143"/>
      <c r="AL61" s="144"/>
      <c r="AM61" s="321"/>
      <c r="AN61" s="309"/>
      <c r="AO61" s="134"/>
      <c r="AP61" s="134"/>
      <c r="AQ61" s="134"/>
      <c r="AR61" s="307"/>
      <c r="AS61" s="320"/>
      <c r="AT61" s="309"/>
      <c r="AU61" s="134"/>
      <c r="AV61" s="134"/>
      <c r="AW61" s="98"/>
      <c r="AX61" s="36"/>
      <c r="AY61" s="311"/>
      <c r="AZ61" s="312"/>
      <c r="BA61" s="313"/>
      <c r="BB61" s="313"/>
      <c r="BC61" s="313"/>
      <c r="BD61" s="313"/>
      <c r="BE61" s="642"/>
      <c r="BF61" s="641"/>
      <c r="BG61" s="314"/>
    </row>
    <row r="62" spans="1:59" s="315" customFormat="1" ht="15.75" customHeight="1" x14ac:dyDescent="0.2">
      <c r="A62" s="316" t="s">
        <v>334</v>
      </c>
      <c r="B62" s="317" t="s">
        <v>15</v>
      </c>
      <c r="C62" s="318" t="s">
        <v>33</v>
      </c>
      <c r="D62" s="319"/>
      <c r="E62" s="134"/>
      <c r="F62" s="134"/>
      <c r="G62" s="134"/>
      <c r="H62" s="307"/>
      <c r="I62" s="320"/>
      <c r="J62" s="309"/>
      <c r="K62" s="134"/>
      <c r="L62" s="134"/>
      <c r="M62" s="134"/>
      <c r="N62" s="307"/>
      <c r="O62" s="320"/>
      <c r="P62" s="135"/>
      <c r="Q62" s="134"/>
      <c r="R62" s="134"/>
      <c r="S62" s="134"/>
      <c r="T62" s="307"/>
      <c r="U62" s="307"/>
      <c r="V62" s="307"/>
      <c r="W62" s="134"/>
      <c r="X62" s="134"/>
      <c r="Y62" s="134"/>
      <c r="Z62" s="307"/>
      <c r="AA62" s="320"/>
      <c r="AB62" s="309"/>
      <c r="AC62" s="134"/>
      <c r="AD62" s="134"/>
      <c r="AE62" s="134"/>
      <c r="AF62" s="307"/>
      <c r="AG62" s="307"/>
      <c r="AH62" s="307"/>
      <c r="AI62" s="134"/>
      <c r="AJ62" s="134"/>
      <c r="AK62" s="143">
        <v>160</v>
      </c>
      <c r="AL62" s="144">
        <v>0</v>
      </c>
      <c r="AM62" s="321" t="s">
        <v>170</v>
      </c>
      <c r="AN62" s="309"/>
      <c r="AO62" s="134"/>
      <c r="AP62" s="134"/>
      <c r="AQ62" s="134"/>
      <c r="AR62" s="307"/>
      <c r="AS62" s="320"/>
      <c r="AT62" s="309"/>
      <c r="AU62" s="134"/>
      <c r="AV62" s="134"/>
      <c r="AW62" s="98"/>
      <c r="AX62" s="36"/>
      <c r="AY62" s="311"/>
      <c r="AZ62" s="312"/>
      <c r="BA62" s="313"/>
      <c r="BB62" s="313"/>
      <c r="BC62" s="313"/>
      <c r="BD62" s="313"/>
      <c r="BE62" s="642"/>
      <c r="BF62" s="641"/>
      <c r="BG62" s="314"/>
    </row>
    <row r="63" spans="1:59" s="315" customFormat="1" ht="15.75" customHeight="1" thickBot="1" x14ac:dyDescent="0.25">
      <c r="A63" s="355" t="s">
        <v>335</v>
      </c>
      <c r="B63" s="356" t="s">
        <v>15</v>
      </c>
      <c r="C63" s="322" t="s">
        <v>245</v>
      </c>
      <c r="D63" s="323"/>
      <c r="E63" s="324"/>
      <c r="F63" s="324"/>
      <c r="G63" s="324"/>
      <c r="H63" s="325"/>
      <c r="I63" s="326"/>
      <c r="J63" s="327"/>
      <c r="K63" s="324"/>
      <c r="L63" s="324"/>
      <c r="M63" s="324"/>
      <c r="N63" s="325"/>
      <c r="O63" s="326"/>
      <c r="P63" s="328"/>
      <c r="Q63" s="324"/>
      <c r="R63" s="324"/>
      <c r="S63" s="324"/>
      <c r="T63" s="325"/>
      <c r="U63" s="325"/>
      <c r="V63" s="325"/>
      <c r="W63" s="324"/>
      <c r="X63" s="324"/>
      <c r="Y63" s="324"/>
      <c r="Z63" s="325"/>
      <c r="AA63" s="326"/>
      <c r="AB63" s="327"/>
      <c r="AC63" s="324"/>
      <c r="AD63" s="324"/>
      <c r="AE63" s="324"/>
      <c r="AF63" s="325"/>
      <c r="AG63" s="325"/>
      <c r="AH63" s="325"/>
      <c r="AI63" s="324"/>
      <c r="AJ63" s="324"/>
      <c r="AK63" s="324"/>
      <c r="AL63" s="325"/>
      <c r="AM63" s="329"/>
      <c r="AN63" s="327"/>
      <c r="AO63" s="324"/>
      <c r="AP63" s="324"/>
      <c r="AQ63" s="324"/>
      <c r="AR63" s="325"/>
      <c r="AS63" s="326"/>
      <c r="AT63" s="327"/>
      <c r="AU63" s="324"/>
      <c r="AV63" s="324"/>
      <c r="AW63" s="330">
        <v>80</v>
      </c>
      <c r="AX63" s="331">
        <v>0</v>
      </c>
      <c r="AY63" s="332" t="s">
        <v>170</v>
      </c>
      <c r="AZ63" s="646"/>
      <c r="BA63" s="645"/>
      <c r="BB63" s="645"/>
      <c r="BC63" s="645"/>
      <c r="BD63" s="648"/>
      <c r="BE63" s="650"/>
      <c r="BF63" s="641"/>
      <c r="BG63" s="314"/>
    </row>
    <row r="64" spans="1:59" s="315" customFormat="1" ht="9.9499999999999993" customHeight="1" thickTop="1" x14ac:dyDescent="0.2">
      <c r="A64" s="989"/>
      <c r="B64" s="990"/>
      <c r="C64" s="990"/>
      <c r="D64" s="990"/>
      <c r="E64" s="990"/>
      <c r="F64" s="990"/>
      <c r="G64" s="990"/>
      <c r="H64" s="990"/>
      <c r="I64" s="990"/>
      <c r="J64" s="990"/>
      <c r="K64" s="990"/>
      <c r="L64" s="990"/>
      <c r="M64" s="990"/>
      <c r="N64" s="990"/>
      <c r="O64" s="990"/>
      <c r="P64" s="990"/>
      <c r="Q64" s="990"/>
      <c r="R64" s="990"/>
      <c r="S64" s="990"/>
      <c r="T64" s="990"/>
      <c r="U64" s="990"/>
      <c r="V64" s="990"/>
      <c r="W64" s="990"/>
      <c r="X64" s="990"/>
      <c r="Y64" s="990"/>
      <c r="Z64" s="990"/>
      <c r="AA64" s="991"/>
      <c r="AB64" s="333"/>
      <c r="AC64" s="333"/>
      <c r="AD64" s="333"/>
      <c r="AE64" s="333"/>
      <c r="AF64" s="333"/>
      <c r="AG64" s="333"/>
      <c r="AH64" s="333"/>
      <c r="AI64" s="333"/>
      <c r="AJ64" s="333"/>
      <c r="AK64" s="333"/>
      <c r="AL64" s="333"/>
      <c r="AM64" s="333"/>
      <c r="AN64" s="333"/>
      <c r="AO64" s="333"/>
      <c r="AP64" s="333"/>
      <c r="AQ64" s="333"/>
      <c r="AR64" s="333"/>
      <c r="AS64" s="333"/>
      <c r="AT64" s="333"/>
      <c r="AU64" s="333"/>
      <c r="AV64" s="333"/>
      <c r="AW64" s="334"/>
      <c r="AX64" s="334"/>
      <c r="AY64" s="334"/>
      <c r="AZ64" s="647"/>
      <c r="BA64" s="313"/>
      <c r="BB64" s="313"/>
      <c r="BC64" s="313"/>
      <c r="BD64" s="649"/>
      <c r="BE64" s="651"/>
    </row>
    <row r="65" spans="1:58" s="315" customFormat="1" ht="15.75" customHeight="1" x14ac:dyDescent="0.2">
      <c r="A65" s="986" t="s">
        <v>22</v>
      </c>
      <c r="B65" s="987"/>
      <c r="C65" s="987"/>
      <c r="D65" s="987"/>
      <c r="E65" s="987"/>
      <c r="F65" s="987"/>
      <c r="G65" s="987"/>
      <c r="H65" s="987"/>
      <c r="I65" s="987"/>
      <c r="J65" s="987"/>
      <c r="K65" s="987"/>
      <c r="L65" s="987"/>
      <c r="M65" s="987"/>
      <c r="N65" s="987"/>
      <c r="O65" s="987"/>
      <c r="P65" s="987"/>
      <c r="Q65" s="987"/>
      <c r="R65" s="987"/>
      <c r="S65" s="987"/>
      <c r="T65" s="987"/>
      <c r="U65" s="987"/>
      <c r="V65" s="987"/>
      <c r="W65" s="987"/>
      <c r="X65" s="987"/>
      <c r="Y65" s="987"/>
      <c r="Z65" s="987"/>
      <c r="AA65" s="987"/>
      <c r="AB65" s="338"/>
      <c r="AC65" s="338"/>
      <c r="AD65" s="338"/>
      <c r="AE65" s="338"/>
      <c r="AF65" s="338"/>
      <c r="AG65" s="338"/>
      <c r="AH65" s="338"/>
      <c r="AI65" s="338"/>
      <c r="AJ65" s="338"/>
      <c r="AK65" s="338"/>
      <c r="AL65" s="338"/>
      <c r="AM65" s="338"/>
      <c r="AN65" s="338"/>
      <c r="AO65" s="338"/>
      <c r="AP65" s="338"/>
      <c r="AQ65" s="338"/>
      <c r="AR65" s="338"/>
      <c r="AS65" s="338"/>
      <c r="AT65" s="338"/>
      <c r="AU65" s="338"/>
      <c r="AV65" s="338"/>
      <c r="AW65" s="338"/>
      <c r="AX65" s="338"/>
      <c r="AY65" s="338"/>
      <c r="AZ65" s="335"/>
      <c r="BA65" s="336"/>
      <c r="BB65" s="336"/>
      <c r="BC65" s="336"/>
      <c r="BD65" s="336"/>
      <c r="BE65" s="643"/>
    </row>
    <row r="66" spans="1:58" s="315" customFormat="1" ht="15.75" customHeight="1" x14ac:dyDescent="0.25">
      <c r="A66" s="339"/>
      <c r="B66" s="133"/>
      <c r="C66" s="340" t="s">
        <v>23</v>
      </c>
      <c r="D66" s="156"/>
      <c r="E66" s="157"/>
      <c r="F66" s="157"/>
      <c r="G66" s="157"/>
      <c r="H66" s="25"/>
      <c r="I66" s="158" t="str">
        <f>IF(COUNTIF(I12:I63,"A")=0,"",COUNTIF(I12:I63,"A"))</f>
        <v/>
      </c>
      <c r="J66" s="156"/>
      <c r="K66" s="157"/>
      <c r="L66" s="157"/>
      <c r="M66" s="157"/>
      <c r="N66" s="25"/>
      <c r="O66" s="158">
        <f>IF(COUNTIF(O12:O63,"A")=0,"",COUNTIF(O12:O63,"A"))</f>
        <v>1</v>
      </c>
      <c r="P66" s="156"/>
      <c r="Q66" s="157"/>
      <c r="R66" s="157"/>
      <c r="S66" s="157"/>
      <c r="T66" s="25"/>
      <c r="U66" s="158" t="str">
        <f>IF(COUNTIF(U12:U63,"A")=0,"",COUNTIF(U12:U63,"A"))</f>
        <v/>
      </c>
      <c r="V66" s="156"/>
      <c r="W66" s="157"/>
      <c r="X66" s="157"/>
      <c r="Y66" s="157"/>
      <c r="Z66" s="25"/>
      <c r="AA66" s="158">
        <f>IF(COUNTIF(AA12:AA63,"A")=0,"",COUNTIF(AA12:AA63,"A"))</f>
        <v>1</v>
      </c>
      <c r="AB66" s="156"/>
      <c r="AC66" s="157"/>
      <c r="AD66" s="157"/>
      <c r="AE66" s="157"/>
      <c r="AF66" s="25"/>
      <c r="AG66" s="158" t="str">
        <f>IF(COUNTIF(AG12:AG63,"A")=0,"",COUNTIF(AG12:AG63,"A"))</f>
        <v/>
      </c>
      <c r="AH66" s="156"/>
      <c r="AI66" s="157"/>
      <c r="AJ66" s="157"/>
      <c r="AK66" s="157"/>
      <c r="AL66" s="25"/>
      <c r="AM66" s="158">
        <f>IF(COUNTIF(AM12:AM63,"A")=0,"",COUNTIF(AM12:AM63,"A"))</f>
        <v>1</v>
      </c>
      <c r="AN66" s="156"/>
      <c r="AO66" s="157"/>
      <c r="AP66" s="157"/>
      <c r="AQ66" s="157"/>
      <c r="AR66" s="25"/>
      <c r="AS66" s="158">
        <v>1</v>
      </c>
      <c r="AT66" s="156"/>
      <c r="AU66" s="157"/>
      <c r="AV66" s="157"/>
      <c r="AW66" s="157"/>
      <c r="AX66" s="25"/>
      <c r="AY66" s="158">
        <f>IF(COUNTIF(AY12:AY63,"A")=0,"",COUNTIF(AY12:AY63,"A"))</f>
        <v>1</v>
      </c>
      <c r="AZ66" s="159"/>
      <c r="BA66" s="157"/>
      <c r="BB66" s="157"/>
      <c r="BC66" s="157"/>
      <c r="BD66" s="25"/>
      <c r="BE66" s="188">
        <f t="shared" ref="BE66:BE78" si="86">IF(SUM(I66:AY66)=0,"",SUM(I66:AY66))</f>
        <v>5</v>
      </c>
    </row>
    <row r="67" spans="1:58" s="315" customFormat="1" ht="15.75" customHeight="1" x14ac:dyDescent="0.25">
      <c r="A67" s="339"/>
      <c r="B67" s="133"/>
      <c r="C67" s="340" t="s">
        <v>24</v>
      </c>
      <c r="D67" s="156"/>
      <c r="E67" s="157"/>
      <c r="F67" s="157"/>
      <c r="G67" s="157"/>
      <c r="H67" s="25"/>
      <c r="I67" s="158" t="str">
        <f>IF(COUNTIF(I12:I63,"B")=0,"",COUNTIF(I12:I63,"B"))</f>
        <v/>
      </c>
      <c r="J67" s="156"/>
      <c r="K67" s="157"/>
      <c r="L67" s="157"/>
      <c r="M67" s="157"/>
      <c r="N67" s="25"/>
      <c r="O67" s="158" t="str">
        <f>IF(COUNTIF(O12:O63,"B")=0,"",COUNTIF(O12:O63,"B"))</f>
        <v/>
      </c>
      <c r="P67" s="156"/>
      <c r="Q67" s="157"/>
      <c r="R67" s="157"/>
      <c r="S67" s="157"/>
      <c r="T67" s="25"/>
      <c r="U67" s="158" t="str">
        <f>IF(COUNTIF(U12:U63,"B")=0,"",COUNTIF(U12:U63,"B"))</f>
        <v/>
      </c>
      <c r="V67" s="156"/>
      <c r="W67" s="157"/>
      <c r="X67" s="157"/>
      <c r="Y67" s="157"/>
      <c r="Z67" s="25"/>
      <c r="AA67" s="158">
        <f>IF(COUNTIF(AA12:AA63,"B")=0,"",COUNTIF(AA12:AA63,"B"))</f>
        <v>1</v>
      </c>
      <c r="AB67" s="156"/>
      <c r="AC67" s="157"/>
      <c r="AD67" s="157"/>
      <c r="AE67" s="157"/>
      <c r="AF67" s="25"/>
      <c r="AG67" s="158" t="str">
        <f>IF(COUNTIF(AG12:AG63,"B")=0,"",COUNTIF(AG12:AG63,"B"))</f>
        <v/>
      </c>
      <c r="AH67" s="156"/>
      <c r="AI67" s="157"/>
      <c r="AJ67" s="157"/>
      <c r="AK67" s="157"/>
      <c r="AL67" s="25"/>
      <c r="AM67" s="158" t="str">
        <f>IF(COUNTIF(AM12:AM63,"B")=0,"",COUNTIF(AM12:AM63,"B"))</f>
        <v/>
      </c>
      <c r="AN67" s="156"/>
      <c r="AO67" s="157"/>
      <c r="AP67" s="157"/>
      <c r="AQ67" s="157"/>
      <c r="AR67" s="25"/>
      <c r="AS67" s="158">
        <v>1</v>
      </c>
      <c r="AT67" s="156"/>
      <c r="AU67" s="157"/>
      <c r="AV67" s="157"/>
      <c r="AW67" s="157"/>
      <c r="AX67" s="25"/>
      <c r="AY67" s="158">
        <v>3</v>
      </c>
      <c r="AZ67" s="159"/>
      <c r="BA67" s="157"/>
      <c r="BB67" s="157"/>
      <c r="BC67" s="157"/>
      <c r="BD67" s="25"/>
      <c r="BE67" s="188">
        <f t="shared" si="86"/>
        <v>5</v>
      </c>
    </row>
    <row r="68" spans="1:58" s="315" customFormat="1" ht="15.75" customHeight="1" x14ac:dyDescent="0.25">
      <c r="A68" s="339"/>
      <c r="B68" s="133"/>
      <c r="C68" s="340" t="s">
        <v>60</v>
      </c>
      <c r="D68" s="156"/>
      <c r="E68" s="157"/>
      <c r="F68" s="157"/>
      <c r="G68" s="157"/>
      <c r="H68" s="25"/>
      <c r="I68" s="158" t="str">
        <f>IF(COUNTIF(I12:I63,"ÉÉ")=0,"",COUNTIF(I12:I63,"ÉÉ"))</f>
        <v/>
      </c>
      <c r="J68" s="156"/>
      <c r="K68" s="157"/>
      <c r="L68" s="157"/>
      <c r="M68" s="157"/>
      <c r="N68" s="25"/>
      <c r="O68" s="158" t="str">
        <f>IF(COUNTIF(O12:O63,"ÉÉ")=0,"",COUNTIF(O12:O63,"ÉÉ"))</f>
        <v/>
      </c>
      <c r="P68" s="156"/>
      <c r="Q68" s="157"/>
      <c r="R68" s="157"/>
      <c r="S68" s="157"/>
      <c r="T68" s="25"/>
      <c r="U68" s="158" t="str">
        <f>IF(COUNTIF(U12:U63,"ÉÉ")=0,"",COUNTIF(U12:U63,"ÉÉ"))</f>
        <v/>
      </c>
      <c r="V68" s="156"/>
      <c r="W68" s="157"/>
      <c r="X68" s="157"/>
      <c r="Y68" s="157"/>
      <c r="Z68" s="25"/>
      <c r="AA68" s="158">
        <f>IF(COUNTIF(AA12:AA63,"ÉÉ")=0,"",COUNTIF(AA12:AA63,"ÉÉ"))</f>
        <v>1</v>
      </c>
      <c r="AB68" s="156"/>
      <c r="AC68" s="157"/>
      <c r="AD68" s="157"/>
      <c r="AE68" s="157"/>
      <c r="AF68" s="25"/>
      <c r="AG68" s="158" t="str">
        <f>IF(COUNTIF(AG12:AG63,"ÉÉ")=0,"",COUNTIF(AG12:AG63,"ÉÉ"))</f>
        <v/>
      </c>
      <c r="AH68" s="156"/>
      <c r="AI68" s="157"/>
      <c r="AJ68" s="157"/>
      <c r="AK68" s="157"/>
      <c r="AL68" s="25"/>
      <c r="AM68" s="158">
        <v>2</v>
      </c>
      <c r="AN68" s="156"/>
      <c r="AO68" s="157"/>
      <c r="AP68" s="157"/>
      <c r="AQ68" s="157"/>
      <c r="AR68" s="25"/>
      <c r="AS68" s="158">
        <f>IF(COUNTIF(AS12:AS63,"ÉÉ")=0,"",COUNTIF(AS12:AS63,"ÉÉ"))</f>
        <v>1</v>
      </c>
      <c r="AT68" s="156"/>
      <c r="AU68" s="157"/>
      <c r="AV68" s="157"/>
      <c r="AW68" s="157"/>
      <c r="AX68" s="25"/>
      <c r="AY68" s="158">
        <f>IF(COUNTIF(AY12:AY63,"ÉÉ")=0,"",COUNTIF(AY12:AY63,"ÉÉ"))</f>
        <v>2</v>
      </c>
      <c r="AZ68" s="159"/>
      <c r="BA68" s="157"/>
      <c r="BB68" s="157"/>
      <c r="BC68" s="157"/>
      <c r="BD68" s="25"/>
      <c r="BE68" s="188">
        <f t="shared" si="86"/>
        <v>6</v>
      </c>
    </row>
    <row r="69" spans="1:58" s="315" customFormat="1" ht="15.75" customHeight="1" x14ac:dyDescent="0.25">
      <c r="A69" s="339"/>
      <c r="B69" s="133"/>
      <c r="C69" s="340" t="s">
        <v>61</v>
      </c>
      <c r="D69" s="162"/>
      <c r="E69" s="163"/>
      <c r="F69" s="163"/>
      <c r="G69" s="163"/>
      <c r="H69" s="164"/>
      <c r="I69" s="158" t="str">
        <f>IF(COUNTIF(I12:I63,"ÉÉ(Z)")=0,"",COUNTIF(I12:I63,"ÉÉ(Z)"))</f>
        <v/>
      </c>
      <c r="J69" s="162"/>
      <c r="K69" s="163"/>
      <c r="L69" s="163"/>
      <c r="M69" s="163"/>
      <c r="N69" s="164"/>
      <c r="O69" s="158" t="str">
        <f>IF(COUNTIF(O12:O63,"ÉÉ(Z)")=0,"",COUNTIF(O12:O63,"ÉÉ(Z)"))</f>
        <v/>
      </c>
      <c r="P69" s="162"/>
      <c r="Q69" s="163"/>
      <c r="R69" s="163"/>
      <c r="S69" s="163"/>
      <c r="T69" s="164"/>
      <c r="U69" s="158" t="str">
        <f>IF(COUNTIF(U12:U63,"ÉÉ(Z)")=0,"",COUNTIF(U12:U63,"ÉÉ(Z)"))</f>
        <v/>
      </c>
      <c r="V69" s="162"/>
      <c r="W69" s="163"/>
      <c r="X69" s="163"/>
      <c r="Y69" s="163"/>
      <c r="Z69" s="164"/>
      <c r="AA69" s="158" t="str">
        <f>IF(COUNTIF(AA12:AA63,"ÉÉ(Z)")=0,"",COUNTIF(AA12:AA63,"ÉÉ(Z)"))</f>
        <v/>
      </c>
      <c r="AB69" s="162"/>
      <c r="AC69" s="163"/>
      <c r="AD69" s="163"/>
      <c r="AE69" s="163"/>
      <c r="AF69" s="164"/>
      <c r="AG69" s="158" t="str">
        <f>IF(COUNTIF(AG12:AG63,"ÉÉ(Z)")=0,"",COUNTIF(AG12:AG63,"ÉÉ(Z)"))</f>
        <v/>
      </c>
      <c r="AH69" s="162"/>
      <c r="AI69" s="163"/>
      <c r="AJ69" s="163"/>
      <c r="AK69" s="163"/>
      <c r="AL69" s="164"/>
      <c r="AM69" s="158">
        <f>IF(COUNTIF(AM12:AM63,"ÉÉ(Z)")=0,"",COUNTIF(AM12:AM63,"ÉÉ(Z)"))</f>
        <v>1</v>
      </c>
      <c r="AN69" s="162"/>
      <c r="AO69" s="163"/>
      <c r="AP69" s="163"/>
      <c r="AQ69" s="163"/>
      <c r="AR69" s="164"/>
      <c r="AS69" s="158" t="str">
        <f>IF(COUNTIF(AS12:AS63,"ÉÉ(Z)")=0,"",COUNTIF(AS12:AS63,"ÉÉ(Z)"))</f>
        <v/>
      </c>
      <c r="AT69" s="162"/>
      <c r="AU69" s="163"/>
      <c r="AV69" s="163"/>
      <c r="AW69" s="163"/>
      <c r="AX69" s="164"/>
      <c r="AY69" s="158" t="str">
        <f>IF(COUNTIF(AY12:AY63,"ÉÉ(Z)")=0,"",COUNTIF(AY12:AY63,"ÉÉ(Z)"))</f>
        <v/>
      </c>
      <c r="AZ69" s="165"/>
      <c r="BA69" s="163"/>
      <c r="BB69" s="163"/>
      <c r="BC69" s="163"/>
      <c r="BD69" s="164"/>
      <c r="BE69" s="188">
        <f t="shared" si="86"/>
        <v>1</v>
      </c>
    </row>
    <row r="70" spans="1:58" s="315" customFormat="1" ht="15.75" customHeight="1" x14ac:dyDescent="0.25">
      <c r="A70" s="339"/>
      <c r="B70" s="133"/>
      <c r="C70" s="340" t="s">
        <v>62</v>
      </c>
      <c r="D70" s="156"/>
      <c r="E70" s="157"/>
      <c r="F70" s="157"/>
      <c r="G70" s="157"/>
      <c r="H70" s="25"/>
      <c r="I70" s="158">
        <f>IF(COUNTIF(I12:I63,"GYJ")=0,"",COUNTIF(I12:I63,"GYJ"))</f>
        <v>1</v>
      </c>
      <c r="J70" s="156"/>
      <c r="K70" s="157"/>
      <c r="L70" s="157"/>
      <c r="M70" s="157"/>
      <c r="N70" s="25"/>
      <c r="O70" s="158">
        <f>IF(COUNTIF(O12:O63,"GYJ")=0,"",COUNTIF(O12:O63,"GYJ"))</f>
        <v>1</v>
      </c>
      <c r="P70" s="156"/>
      <c r="Q70" s="157"/>
      <c r="R70" s="157"/>
      <c r="S70" s="157"/>
      <c r="T70" s="25"/>
      <c r="U70" s="158" t="str">
        <f>IF(COUNTIF(U12:U63,"GYJ")=0,"",COUNTIF(U12:U63,"GYJ"))</f>
        <v/>
      </c>
      <c r="V70" s="156"/>
      <c r="W70" s="157"/>
      <c r="X70" s="157"/>
      <c r="Y70" s="157"/>
      <c r="Z70" s="25"/>
      <c r="AA70" s="158" t="str">
        <f>IF(COUNTIF(AA12:AA63,"GYJ")=0,"",COUNTIF(AA12:AA63,"GYJ"))</f>
        <v/>
      </c>
      <c r="AB70" s="156"/>
      <c r="AC70" s="157"/>
      <c r="AD70" s="157"/>
      <c r="AE70" s="157"/>
      <c r="AF70" s="25"/>
      <c r="AG70" s="158">
        <f>IF(COUNTIF(AG12:AG63,"GYJ")=0,"",COUNTIF(AG12:AG63,"GYJ"))</f>
        <v>1</v>
      </c>
      <c r="AH70" s="156"/>
      <c r="AI70" s="157"/>
      <c r="AJ70" s="157"/>
      <c r="AK70" s="157"/>
      <c r="AL70" s="25"/>
      <c r="AM70" s="158" t="str">
        <f>IF(COUNTIF(AM12:AM63,"GYJ")=0,"",COUNTIF(AM12:AM63,"GYJ"))</f>
        <v/>
      </c>
      <c r="AN70" s="156"/>
      <c r="AO70" s="157"/>
      <c r="AP70" s="157"/>
      <c r="AQ70" s="157"/>
      <c r="AR70" s="25"/>
      <c r="AS70" s="158" t="str">
        <f>IF(COUNTIF(AS12:AS63,"GYJ")=0,"",COUNTIF(AS12:AS63,"GYJ"))</f>
        <v/>
      </c>
      <c r="AT70" s="156"/>
      <c r="AU70" s="157"/>
      <c r="AV70" s="157"/>
      <c r="AW70" s="157"/>
      <c r="AX70" s="25"/>
      <c r="AY70" s="158">
        <f>IF(COUNTIF(AY12:AY63,"GYJ")=0,"",COUNTIF(AY12:AY63,"GYJ"))</f>
        <v>1</v>
      </c>
      <c r="AZ70" s="159"/>
      <c r="BA70" s="157"/>
      <c r="BB70" s="157"/>
      <c r="BC70" s="157"/>
      <c r="BD70" s="25"/>
      <c r="BE70" s="188">
        <f t="shared" si="86"/>
        <v>4</v>
      </c>
    </row>
    <row r="71" spans="1:58" s="315" customFormat="1" ht="15.75" customHeight="1" x14ac:dyDescent="0.25">
      <c r="A71" s="339"/>
      <c r="B71" s="341"/>
      <c r="C71" s="340" t="s">
        <v>63</v>
      </c>
      <c r="D71" s="156"/>
      <c r="E71" s="157"/>
      <c r="F71" s="157"/>
      <c r="G71" s="157"/>
      <c r="H71" s="25"/>
      <c r="I71" s="158" t="str">
        <f>IF(COUNTIF(I12:I63,"GYJ(Z)")=0,"",COUNTIF(I12:I63,"GYJ(Z)"))</f>
        <v/>
      </c>
      <c r="J71" s="156"/>
      <c r="K71" s="157"/>
      <c r="L71" s="157"/>
      <c r="M71" s="157"/>
      <c r="N71" s="25"/>
      <c r="O71" s="158" t="str">
        <f>IF(COUNTIF(O12:O63,"GYJ(Z)")=0,"",COUNTIF(O12:O63,"GYJ(Z)"))</f>
        <v/>
      </c>
      <c r="P71" s="156"/>
      <c r="Q71" s="157"/>
      <c r="R71" s="157"/>
      <c r="S71" s="157"/>
      <c r="T71" s="25"/>
      <c r="U71" s="158" t="str">
        <f>IF(COUNTIF(U12:U63,"GYJ(Z)")=0,"",COUNTIF(U12:U63,"GYJ(Z)"))</f>
        <v/>
      </c>
      <c r="V71" s="156"/>
      <c r="W71" s="157"/>
      <c r="X71" s="157"/>
      <c r="Y71" s="157"/>
      <c r="Z71" s="25"/>
      <c r="AA71" s="158" t="str">
        <f>IF(COUNTIF(AA12:AA63,"GYJ(Z)")=0,"",COUNTIF(AA12:AA63,"GYJ(Z)"))</f>
        <v/>
      </c>
      <c r="AB71" s="156"/>
      <c r="AC71" s="157"/>
      <c r="AD71" s="157"/>
      <c r="AE71" s="157"/>
      <c r="AF71" s="25"/>
      <c r="AG71" s="158" t="str">
        <f>IF(COUNTIF(AG12:AG63,"GYJ(Z)")=0,"",COUNTIF(AG12:AG63,"GYJ(Z)"))</f>
        <v/>
      </c>
      <c r="AH71" s="156"/>
      <c r="AI71" s="157"/>
      <c r="AJ71" s="157"/>
      <c r="AK71" s="157"/>
      <c r="AL71" s="25"/>
      <c r="AM71" s="158" t="str">
        <f>IF(COUNTIF(AM12:AM63,"GYJ(Z)")=0,"",COUNTIF(AM12:AM63,"GYJ(Z)"))</f>
        <v/>
      </c>
      <c r="AN71" s="156"/>
      <c r="AO71" s="157"/>
      <c r="AP71" s="157"/>
      <c r="AQ71" s="157"/>
      <c r="AR71" s="25"/>
      <c r="AS71" s="158" t="str">
        <f>IF(COUNTIF(AS12:AS63,"GYJ(Z)")=0,"",COUNTIF(AS12:AS63,"GYJ(Z)"))</f>
        <v/>
      </c>
      <c r="AT71" s="156"/>
      <c r="AU71" s="157"/>
      <c r="AV71" s="157"/>
      <c r="AW71" s="157"/>
      <c r="AX71" s="25"/>
      <c r="AY71" s="158" t="str">
        <f>IF(COUNTIF(AY12:AY63,"GYJ(Z)")=0,"",COUNTIF(AY12:AY63,"GYJ(Z)"))</f>
        <v/>
      </c>
      <c r="AZ71" s="159"/>
      <c r="BA71" s="157"/>
      <c r="BB71" s="157"/>
      <c r="BC71" s="157"/>
      <c r="BD71" s="25"/>
      <c r="BE71" s="188" t="str">
        <f t="shared" si="86"/>
        <v/>
      </c>
      <c r="BF71" s="655"/>
    </row>
    <row r="72" spans="1:58" s="315" customFormat="1" ht="15.75" customHeight="1" x14ac:dyDescent="0.25">
      <c r="A72" s="339"/>
      <c r="B72" s="133"/>
      <c r="C72" s="155" t="s">
        <v>35</v>
      </c>
      <c r="D72" s="156"/>
      <c r="E72" s="157"/>
      <c r="F72" s="157"/>
      <c r="G72" s="157"/>
      <c r="H72" s="25"/>
      <c r="I72" s="158">
        <f>IF(COUNTIF(I12:I63,"K")=0,"",COUNTIF(I12:I63,"K"))</f>
        <v>1</v>
      </c>
      <c r="J72" s="156"/>
      <c r="K72" s="157"/>
      <c r="L72" s="157"/>
      <c r="M72" s="157"/>
      <c r="N72" s="25"/>
      <c r="O72" s="158">
        <f>IF(COUNTIF(O12:O63,"K")=0,"",COUNTIF(O12:O63,"K"))</f>
        <v>2</v>
      </c>
      <c r="P72" s="156"/>
      <c r="Q72" s="157"/>
      <c r="R72" s="157"/>
      <c r="S72" s="157"/>
      <c r="T72" s="25"/>
      <c r="U72" s="158">
        <f>IF(COUNTIF(U12:U63,"K")=0,"",COUNTIF(U12:U63,"K"))</f>
        <v>2</v>
      </c>
      <c r="V72" s="156"/>
      <c r="W72" s="157"/>
      <c r="X72" s="157"/>
      <c r="Y72" s="157"/>
      <c r="Z72" s="25"/>
      <c r="AA72" s="158">
        <v>1</v>
      </c>
      <c r="AB72" s="156"/>
      <c r="AC72" s="157"/>
      <c r="AD72" s="157"/>
      <c r="AE72" s="157"/>
      <c r="AF72" s="25"/>
      <c r="AG72" s="158">
        <v>2</v>
      </c>
      <c r="AH72" s="156"/>
      <c r="AI72" s="157"/>
      <c r="AJ72" s="157"/>
      <c r="AK72" s="157"/>
      <c r="AL72" s="25"/>
      <c r="AM72" s="158">
        <f>IF(COUNTIF(AM12:AM63,"K")=0,"",COUNTIF(AM12:AM63,"K"))</f>
        <v>2</v>
      </c>
      <c r="AN72" s="156"/>
      <c r="AO72" s="157"/>
      <c r="AP72" s="157"/>
      <c r="AQ72" s="157"/>
      <c r="AR72" s="25"/>
      <c r="AS72" s="158" t="str">
        <f>IF(COUNTIF(AS12:AS63,"K")=0,"",COUNTIF(AS12:AS63,"K"))</f>
        <v/>
      </c>
      <c r="AT72" s="156"/>
      <c r="AU72" s="157"/>
      <c r="AV72" s="157"/>
      <c r="AW72" s="157"/>
      <c r="AX72" s="25"/>
      <c r="AY72" s="158">
        <f>IF(COUNTIF(AY12:AY63,"K")=0,"",COUNTIF(AY12:AY63,"K"))</f>
        <v>1</v>
      </c>
      <c r="AZ72" s="159"/>
      <c r="BA72" s="157"/>
      <c r="BB72" s="157"/>
      <c r="BC72" s="157"/>
      <c r="BD72" s="25"/>
      <c r="BE72" s="188">
        <f t="shared" si="86"/>
        <v>11</v>
      </c>
      <c r="BF72" s="655"/>
    </row>
    <row r="73" spans="1:58" s="315" customFormat="1" ht="15.75" customHeight="1" x14ac:dyDescent="0.25">
      <c r="A73" s="339"/>
      <c r="B73" s="133"/>
      <c r="C73" s="155" t="s">
        <v>36</v>
      </c>
      <c r="D73" s="156"/>
      <c r="E73" s="157"/>
      <c r="F73" s="157"/>
      <c r="G73" s="157"/>
      <c r="H73" s="25"/>
      <c r="I73" s="158" t="str">
        <f>IF(COUNTIF(I12:I63,"K(Z)")=0,"",COUNTIF(I12:I63,"K(Z)"))</f>
        <v/>
      </c>
      <c r="J73" s="156"/>
      <c r="K73" s="157"/>
      <c r="L73" s="157"/>
      <c r="M73" s="157"/>
      <c r="N73" s="25"/>
      <c r="O73" s="158" t="str">
        <f>IF(COUNTIF(O12:O63,"K(Z)")=0,"",COUNTIF(O12:O63,"K(Z)"))</f>
        <v/>
      </c>
      <c r="P73" s="156"/>
      <c r="Q73" s="157"/>
      <c r="R73" s="157"/>
      <c r="S73" s="157"/>
      <c r="T73" s="25"/>
      <c r="U73" s="158">
        <f>IF(COUNTIF(U12:U63,"K(Z)")=0,"",COUNTIF(U12:U63,"K(Z)"))</f>
        <v>1</v>
      </c>
      <c r="V73" s="156"/>
      <c r="W73" s="157"/>
      <c r="X73" s="157"/>
      <c r="Y73" s="157"/>
      <c r="Z73" s="25"/>
      <c r="AA73" s="158">
        <f>IF(COUNTIF(AA12:AA63,"K(Z)")=0,"",COUNTIF(AA12:AA63,"K(Z)"))</f>
        <v>1</v>
      </c>
      <c r="AB73" s="156"/>
      <c r="AC73" s="157"/>
      <c r="AD73" s="157"/>
      <c r="AE73" s="157"/>
      <c r="AF73" s="25"/>
      <c r="AG73" s="158">
        <f>IF(COUNTIF(AG12:AG63,"K(Z)")=0,"",COUNTIF(AG12:AG63,"K(Z)"))</f>
        <v>2</v>
      </c>
      <c r="AH73" s="156"/>
      <c r="AI73" s="157"/>
      <c r="AJ73" s="157"/>
      <c r="AK73" s="157"/>
      <c r="AL73" s="25"/>
      <c r="AM73" s="158">
        <f>IF(COUNTIF(AM12:AM63,"K(Z)")=0,"",COUNTIF(AM12:AM63,"K(Z)"))</f>
        <v>2</v>
      </c>
      <c r="AN73" s="156"/>
      <c r="AO73" s="157"/>
      <c r="AP73" s="157"/>
      <c r="AQ73" s="157"/>
      <c r="AR73" s="25"/>
      <c r="AS73" s="158">
        <f>IF(COUNTIF(AS12:AS63,"K(Z)")=0,"",COUNTIF(AS12:AS63,"K(Z)"))</f>
        <v>3</v>
      </c>
      <c r="AT73" s="156"/>
      <c r="AU73" s="157"/>
      <c r="AV73" s="157"/>
      <c r="AW73" s="157"/>
      <c r="AX73" s="25"/>
      <c r="AY73" s="158" t="str">
        <f>IF(COUNTIF(AY12:AY63,"K(Z)")=0,"",COUNTIF(AY12:AY63,"K(Z)"))</f>
        <v/>
      </c>
      <c r="AZ73" s="159"/>
      <c r="BA73" s="157"/>
      <c r="BB73" s="157"/>
      <c r="BC73" s="157"/>
      <c r="BD73" s="25"/>
      <c r="BE73" s="188">
        <f t="shared" si="86"/>
        <v>9</v>
      </c>
    </row>
    <row r="74" spans="1:58" s="315" customFormat="1" ht="15.75" customHeight="1" x14ac:dyDescent="0.25">
      <c r="A74" s="339"/>
      <c r="B74" s="133"/>
      <c r="C74" s="340" t="s">
        <v>25</v>
      </c>
      <c r="D74" s="156"/>
      <c r="E74" s="157"/>
      <c r="F74" s="157"/>
      <c r="G74" s="157"/>
      <c r="H74" s="25"/>
      <c r="I74" s="158" t="str">
        <f>IF(COUNTIF(I12:I63,"AV")=0,"",COUNTIF(I12:I63,"AV"))</f>
        <v/>
      </c>
      <c r="J74" s="156"/>
      <c r="K74" s="157"/>
      <c r="L74" s="157"/>
      <c r="M74" s="157"/>
      <c r="N74" s="25"/>
      <c r="O74" s="158" t="str">
        <f>IF(COUNTIF(O12:O63,"AV")=0,"",COUNTIF(O12:O63,"AV"))</f>
        <v/>
      </c>
      <c r="P74" s="156"/>
      <c r="Q74" s="157"/>
      <c r="R74" s="157"/>
      <c r="S74" s="157"/>
      <c r="T74" s="25"/>
      <c r="U74" s="158" t="str">
        <f>IF(COUNTIF(U12:U63,"AV")=0,"",COUNTIF(U12:U63,"AV"))</f>
        <v/>
      </c>
      <c r="V74" s="156"/>
      <c r="W74" s="157"/>
      <c r="X74" s="157"/>
      <c r="Y74" s="157"/>
      <c r="Z74" s="25"/>
      <c r="AA74" s="158" t="str">
        <f>IF(COUNTIF(AA12:AA63,"AV")=0,"",COUNTIF(AA12:AA63,"AV"))</f>
        <v/>
      </c>
      <c r="AB74" s="156"/>
      <c r="AC74" s="157"/>
      <c r="AD74" s="157"/>
      <c r="AE74" s="157"/>
      <c r="AF74" s="25"/>
      <c r="AG74" s="158" t="str">
        <f>IF(COUNTIF(AG12:AG63,"AV")=0,"",COUNTIF(AG12:AG63,"AV"))</f>
        <v/>
      </c>
      <c r="AH74" s="156"/>
      <c r="AI74" s="157"/>
      <c r="AJ74" s="157"/>
      <c r="AK74" s="157"/>
      <c r="AL74" s="25"/>
      <c r="AM74" s="158" t="str">
        <f>IF(COUNTIF(AM12:AM63,"AV")=0,"",COUNTIF(AM12:AM63,"AV"))</f>
        <v/>
      </c>
      <c r="AN74" s="156"/>
      <c r="AO74" s="157"/>
      <c r="AP74" s="157"/>
      <c r="AQ74" s="157"/>
      <c r="AR74" s="25"/>
      <c r="AS74" s="158" t="str">
        <f>IF(COUNTIF(AS12:AS63,"AV")=0,"",COUNTIF(AS12:AS63,"AV"))</f>
        <v/>
      </c>
      <c r="AT74" s="156"/>
      <c r="AU74" s="157"/>
      <c r="AV74" s="157"/>
      <c r="AW74" s="157"/>
      <c r="AX74" s="25"/>
      <c r="AY74" s="158" t="str">
        <f>IF(COUNTIF(AY12:AY63,"AV")=0,"",COUNTIF(AY12:AY63,"AV"))</f>
        <v/>
      </c>
      <c r="AZ74" s="159"/>
      <c r="BA74" s="157"/>
      <c r="BB74" s="157"/>
      <c r="BC74" s="157"/>
      <c r="BD74" s="25"/>
      <c r="BE74" s="188" t="str">
        <f t="shared" si="86"/>
        <v/>
      </c>
    </row>
    <row r="75" spans="1:58" s="315" customFormat="1" ht="15.75" customHeight="1" x14ac:dyDescent="0.25">
      <c r="A75" s="339"/>
      <c r="B75" s="133"/>
      <c r="C75" s="340" t="s">
        <v>64</v>
      </c>
      <c r="D75" s="156"/>
      <c r="E75" s="157"/>
      <c r="F75" s="157"/>
      <c r="G75" s="157"/>
      <c r="H75" s="25"/>
      <c r="I75" s="158" t="str">
        <f>IF(COUNTIF(I12:I63,"KV")=0,"",COUNTIF(I12:I63,"KV"))</f>
        <v/>
      </c>
      <c r="J75" s="156"/>
      <c r="K75" s="157"/>
      <c r="L75" s="157"/>
      <c r="M75" s="157"/>
      <c r="N75" s="25"/>
      <c r="O75" s="158" t="str">
        <f>IF(COUNTIF(O12:O63,"KV")=0,"",COUNTIF(O12:O63,"KV"))</f>
        <v/>
      </c>
      <c r="P75" s="156"/>
      <c r="Q75" s="157"/>
      <c r="R75" s="157"/>
      <c r="S75" s="157"/>
      <c r="T75" s="25"/>
      <c r="U75" s="158" t="str">
        <f>IF(COUNTIF(U12:U63,"KV")=0,"",COUNTIF(U12:U63,"KV"))</f>
        <v/>
      </c>
      <c r="V75" s="156"/>
      <c r="W75" s="157"/>
      <c r="X75" s="157"/>
      <c r="Y75" s="157"/>
      <c r="Z75" s="25"/>
      <c r="AA75" s="158" t="str">
        <f>IF(COUNTIF(AA12:AA63,"KV")=0,"",COUNTIF(AA12:AA63,"KV"))</f>
        <v/>
      </c>
      <c r="AB75" s="156"/>
      <c r="AC75" s="157"/>
      <c r="AD75" s="157"/>
      <c r="AE75" s="157"/>
      <c r="AF75" s="25"/>
      <c r="AG75" s="158" t="str">
        <f>IF(COUNTIF(AG12:AG63,"KV")=0,"",COUNTIF(AG12:AG63,"KV"))</f>
        <v/>
      </c>
      <c r="AH75" s="156"/>
      <c r="AI75" s="157"/>
      <c r="AJ75" s="157"/>
      <c r="AK75" s="157"/>
      <c r="AL75" s="25"/>
      <c r="AM75" s="158" t="str">
        <f>IF(COUNTIF(AM12:AM63,"KV")=0,"",COUNTIF(AM12:AM63,"KV"))</f>
        <v/>
      </c>
      <c r="AN75" s="156"/>
      <c r="AO75" s="157"/>
      <c r="AP75" s="157"/>
      <c r="AQ75" s="157"/>
      <c r="AR75" s="25"/>
      <c r="AS75" s="158" t="str">
        <f>IF(COUNTIF(AS12:AS63,"KV")=0,"",COUNTIF(AS12:AS63,"KV"))</f>
        <v/>
      </c>
      <c r="AT75" s="156"/>
      <c r="AU75" s="157"/>
      <c r="AV75" s="157"/>
      <c r="AW75" s="157"/>
      <c r="AX75" s="25"/>
      <c r="AY75" s="158" t="str">
        <f>IF(COUNTIF(AY12:AY63,"KV")=0,"",COUNTIF(AY12:AY63,"KV"))</f>
        <v/>
      </c>
      <c r="AZ75" s="159"/>
      <c r="BA75" s="157"/>
      <c r="BB75" s="157"/>
      <c r="BC75" s="157"/>
      <c r="BD75" s="25"/>
      <c r="BE75" s="188" t="str">
        <f t="shared" si="86"/>
        <v/>
      </c>
    </row>
    <row r="76" spans="1:58" s="315" customFormat="1" ht="15.75" customHeight="1" x14ac:dyDescent="0.25">
      <c r="A76" s="339"/>
      <c r="B76" s="133"/>
      <c r="C76" s="340" t="s">
        <v>65</v>
      </c>
      <c r="D76" s="169"/>
      <c r="E76" s="170"/>
      <c r="F76" s="170"/>
      <c r="G76" s="170"/>
      <c r="H76" s="171"/>
      <c r="I76" s="158" t="str">
        <f>IF(COUNTIF(I12:I63,"SZG")=0,"",COUNTIF(I12:I63,"SZG"))</f>
        <v/>
      </c>
      <c r="J76" s="169"/>
      <c r="K76" s="170"/>
      <c r="L76" s="170"/>
      <c r="M76" s="170"/>
      <c r="N76" s="171"/>
      <c r="O76" s="158" t="str">
        <f>IF(COUNTIF(O12:O63,"SZG")=0,"",COUNTIF(O12:O63,"SZG"))</f>
        <v/>
      </c>
      <c r="P76" s="169"/>
      <c r="Q76" s="170"/>
      <c r="R76" s="170"/>
      <c r="S76" s="170"/>
      <c r="T76" s="171"/>
      <c r="U76" s="158" t="str">
        <f>IF(COUNTIF(U12:U63,"SZG")=0,"",COUNTIF(U12:U63,"SZG"))</f>
        <v/>
      </c>
      <c r="V76" s="169"/>
      <c r="W76" s="170"/>
      <c r="X76" s="170"/>
      <c r="Y76" s="170"/>
      <c r="Z76" s="171"/>
      <c r="AA76" s="158" t="str">
        <f>IF(COUNTIF(AA12:AA63,"SZG")=0,"",COUNTIF(AA12:AA63,"SZG"))</f>
        <v/>
      </c>
      <c r="AB76" s="169"/>
      <c r="AC76" s="170"/>
      <c r="AD76" s="170"/>
      <c r="AE76" s="170"/>
      <c r="AF76" s="171"/>
      <c r="AG76" s="158" t="str">
        <f>IF(COUNTIF(AG12:AG63,"SZG")=0,"",COUNTIF(AG12:AG63,"SZG"))</f>
        <v/>
      </c>
      <c r="AH76" s="169"/>
      <c r="AI76" s="170"/>
      <c r="AJ76" s="170"/>
      <c r="AK76" s="170"/>
      <c r="AL76" s="171"/>
      <c r="AM76" s="158" t="str">
        <f>IF(COUNTIF(AM12:AM63,"SZG")=0,"",COUNTIF(AM12:AM63,"SZG"))</f>
        <v/>
      </c>
      <c r="AN76" s="169"/>
      <c r="AO76" s="170"/>
      <c r="AP76" s="170"/>
      <c r="AQ76" s="170"/>
      <c r="AR76" s="171"/>
      <c r="AS76" s="158">
        <f>IF(COUNTIF(AS12:AS63,"SZG")=0,"",COUNTIF(AS12:AS63,"SZG"))</f>
        <v>1</v>
      </c>
      <c r="AT76" s="169"/>
      <c r="AU76" s="170"/>
      <c r="AV76" s="170"/>
      <c r="AW76" s="170"/>
      <c r="AX76" s="171"/>
      <c r="AY76" s="158" t="str">
        <f>IF(COUNTIF(AY12:AY63,"SZG")=0,"",COUNTIF(AY12:AY63,"SZG"))</f>
        <v/>
      </c>
      <c r="AZ76" s="159"/>
      <c r="BA76" s="157"/>
      <c r="BB76" s="157"/>
      <c r="BC76" s="157"/>
      <c r="BD76" s="25"/>
      <c r="BE76" s="188">
        <f t="shared" si="86"/>
        <v>1</v>
      </c>
    </row>
    <row r="77" spans="1:58" s="315" customFormat="1" ht="15.75" customHeight="1" x14ac:dyDescent="0.25">
      <c r="A77" s="339"/>
      <c r="B77" s="133"/>
      <c r="C77" s="340" t="s">
        <v>66</v>
      </c>
      <c r="D77" s="169"/>
      <c r="E77" s="170"/>
      <c r="F77" s="170"/>
      <c r="G77" s="170"/>
      <c r="H77" s="171"/>
      <c r="I77" s="158" t="str">
        <f>IF(COUNTIF(I12:I63,"ZV")=0,"",COUNTIF(I12:I63,"ZV"))</f>
        <v/>
      </c>
      <c r="J77" s="169"/>
      <c r="K77" s="170"/>
      <c r="L77" s="170"/>
      <c r="M77" s="170"/>
      <c r="N77" s="171"/>
      <c r="O77" s="158" t="str">
        <f>IF(COUNTIF(O12:O63,"ZV")=0,"",COUNTIF(O12:O63,"ZV"))</f>
        <v/>
      </c>
      <c r="P77" s="169"/>
      <c r="Q77" s="170"/>
      <c r="R77" s="170"/>
      <c r="S77" s="170"/>
      <c r="T77" s="171"/>
      <c r="U77" s="158" t="str">
        <f>IF(COUNTIF(U12:U63,"ZV")=0,"",COUNTIF(U12:U63,"ZV"))</f>
        <v/>
      </c>
      <c r="V77" s="169"/>
      <c r="W77" s="170"/>
      <c r="X77" s="170"/>
      <c r="Y77" s="170"/>
      <c r="Z77" s="171"/>
      <c r="AA77" s="158" t="str">
        <f>IF(COUNTIF(AA12:AA63,"ZV")=0,"",COUNTIF(AA12:AA63,"ZV"))</f>
        <v/>
      </c>
      <c r="AB77" s="169"/>
      <c r="AC77" s="170"/>
      <c r="AD77" s="170"/>
      <c r="AE77" s="170"/>
      <c r="AF77" s="171"/>
      <c r="AG77" s="158" t="str">
        <f>IF(COUNTIF(AG12:AG63,"ZV")=0,"",COUNTIF(AG12:AG63,"ZV"))</f>
        <v/>
      </c>
      <c r="AH77" s="169"/>
      <c r="AI77" s="170"/>
      <c r="AJ77" s="170"/>
      <c r="AK77" s="170"/>
      <c r="AL77" s="171"/>
      <c r="AM77" s="158" t="str">
        <f>IF(COUNTIF(AM12:AM63,"ZV")=0,"",COUNTIF(AM12:AM63,"ZV"))</f>
        <v/>
      </c>
      <c r="AN77" s="169"/>
      <c r="AO77" s="170"/>
      <c r="AP77" s="170"/>
      <c r="AQ77" s="170"/>
      <c r="AR77" s="171"/>
      <c r="AS77" s="158" t="str">
        <f>IF(COUNTIF(AS12:AS63,"ZV")=0,"",COUNTIF(AS12:AS63,"ZV"))</f>
        <v/>
      </c>
      <c r="AT77" s="169"/>
      <c r="AU77" s="170"/>
      <c r="AV77" s="170"/>
      <c r="AW77" s="170"/>
      <c r="AX77" s="171"/>
      <c r="AY77" s="158">
        <f>IF(COUNTIF(AY12:AY63,"ZV")=0,"",COUNTIF(AY12:AY63,"ZV"))</f>
        <v>3</v>
      </c>
      <c r="AZ77" s="159"/>
      <c r="BA77" s="157"/>
      <c r="BB77" s="157"/>
      <c r="BC77" s="157"/>
      <c r="BD77" s="25"/>
      <c r="BE77" s="188">
        <f t="shared" si="86"/>
        <v>3</v>
      </c>
    </row>
    <row r="78" spans="1:58" s="315" customFormat="1" ht="15.75" customHeight="1" thickBot="1" x14ac:dyDescent="0.3">
      <c r="A78" s="172"/>
      <c r="B78" s="173"/>
      <c r="C78" s="174" t="s">
        <v>26</v>
      </c>
      <c r="D78" s="175"/>
      <c r="E78" s="176"/>
      <c r="F78" s="176"/>
      <c r="G78" s="176"/>
      <c r="H78" s="177"/>
      <c r="I78" s="178">
        <f>IF(SUM(I66:I77)=0,"",SUM(I66:I77))</f>
        <v>2</v>
      </c>
      <c r="J78" s="175"/>
      <c r="K78" s="176"/>
      <c r="L78" s="176"/>
      <c r="M78" s="176"/>
      <c r="N78" s="177"/>
      <c r="O78" s="178">
        <f>IF(SUM(O66:O77)=0,"",SUM(O66:O77))</f>
        <v>4</v>
      </c>
      <c r="P78" s="175"/>
      <c r="Q78" s="176"/>
      <c r="R78" s="176"/>
      <c r="S78" s="176"/>
      <c r="T78" s="177"/>
      <c r="U78" s="178">
        <f>IF(SUM(U66:U77)=0,"",SUM(U66:U77))</f>
        <v>3</v>
      </c>
      <c r="V78" s="175"/>
      <c r="W78" s="176"/>
      <c r="X78" s="176"/>
      <c r="Y78" s="176"/>
      <c r="Z78" s="177"/>
      <c r="AA78" s="178">
        <f>IF(SUM(AA66:AA77)=0,"",SUM(AA66:AA77))</f>
        <v>5</v>
      </c>
      <c r="AB78" s="175"/>
      <c r="AC78" s="176"/>
      <c r="AD78" s="176"/>
      <c r="AE78" s="176"/>
      <c r="AF78" s="177"/>
      <c r="AG78" s="178">
        <f>IF(SUM(AG66:AG77)=0,"",SUM(AG66:AG77))</f>
        <v>5</v>
      </c>
      <c r="AH78" s="175"/>
      <c r="AI78" s="176"/>
      <c r="AJ78" s="176"/>
      <c r="AK78" s="176"/>
      <c r="AL78" s="177"/>
      <c r="AM78" s="178">
        <f>IF(SUM(AM66:AM77)=0,"",SUM(AM66:AM77))</f>
        <v>8</v>
      </c>
      <c r="AN78" s="175"/>
      <c r="AO78" s="176"/>
      <c r="AP78" s="176"/>
      <c r="AQ78" s="176"/>
      <c r="AR78" s="177"/>
      <c r="AS78" s="178">
        <f>IF(SUM(AS66:AS77)=0,"",SUM(AS66:AS77))</f>
        <v>7</v>
      </c>
      <c r="AT78" s="175"/>
      <c r="AU78" s="176"/>
      <c r="AV78" s="176"/>
      <c r="AW78" s="176"/>
      <c r="AX78" s="177"/>
      <c r="AY78" s="178">
        <f>IF(SUM(AY66:AY77)=0,"",SUM(AY66:AY77))</f>
        <v>11</v>
      </c>
      <c r="AZ78" s="179"/>
      <c r="BA78" s="176"/>
      <c r="BB78" s="176"/>
      <c r="BC78" s="176"/>
      <c r="BD78" s="177"/>
      <c r="BE78" s="644">
        <f t="shared" si="86"/>
        <v>45</v>
      </c>
    </row>
    <row r="79" spans="1:58" s="315" customFormat="1" ht="15.75" customHeight="1" thickTop="1" x14ac:dyDescent="0.2">
      <c r="A79" s="342"/>
      <c r="B79" s="343"/>
      <c r="C79" s="343"/>
    </row>
    <row r="80" spans="1:58" s="315" customFormat="1" ht="15.75" customHeight="1" x14ac:dyDescent="0.2">
      <c r="A80" s="342"/>
      <c r="B80" s="343"/>
      <c r="C80" s="343"/>
      <c r="E80" s="344"/>
      <c r="G80" s="344">
        <f>SUM(E48,G48)</f>
        <v>494</v>
      </c>
      <c r="M80" s="315">
        <f>SUM(K48,M48)</f>
        <v>404</v>
      </c>
      <c r="S80" s="315">
        <f>SUM(Q48,S48)</f>
        <v>378</v>
      </c>
      <c r="Y80" s="315">
        <f>SUM(W48,Y48)</f>
        <v>378</v>
      </c>
      <c r="AE80" s="315">
        <f>SUM(AC48,AE48)</f>
        <v>350</v>
      </c>
      <c r="AK80" s="315">
        <f>SUM(AI48,AK48)</f>
        <v>392</v>
      </c>
      <c r="AQ80" s="315">
        <f>SUM(AO48,AQ48)</f>
        <v>336</v>
      </c>
      <c r="AU80" s="344"/>
      <c r="AW80" s="315">
        <f>SUM(AU48,AW48)</f>
        <v>274</v>
      </c>
    </row>
    <row r="81" spans="1:3" s="315" customFormat="1" ht="15.75" customHeight="1" x14ac:dyDescent="0.2">
      <c r="A81" s="342"/>
      <c r="B81" s="343"/>
      <c r="C81" s="343"/>
    </row>
    <row r="82" spans="1:3" s="315" customFormat="1" ht="15.75" customHeight="1" x14ac:dyDescent="0.2">
      <c r="A82" s="342"/>
      <c r="B82" s="343"/>
      <c r="C82" s="343"/>
    </row>
    <row r="83" spans="1:3" s="315" customFormat="1" ht="15.75" customHeight="1" x14ac:dyDescent="0.2">
      <c r="A83" s="342"/>
      <c r="B83" s="343"/>
      <c r="C83" s="343"/>
    </row>
    <row r="84" spans="1:3" s="315" customFormat="1" ht="15.75" customHeight="1" x14ac:dyDescent="0.2">
      <c r="A84" s="342"/>
      <c r="B84" s="343"/>
      <c r="C84" s="343"/>
    </row>
    <row r="85" spans="1:3" s="315" customFormat="1" ht="15.75" customHeight="1" x14ac:dyDescent="0.2">
      <c r="A85" s="342"/>
      <c r="B85" s="343"/>
      <c r="C85" s="343"/>
    </row>
    <row r="86" spans="1:3" s="315" customFormat="1" ht="15.75" customHeight="1" x14ac:dyDescent="0.2">
      <c r="A86" s="342"/>
      <c r="B86" s="343"/>
      <c r="C86" s="343"/>
    </row>
    <row r="87" spans="1:3" s="315" customFormat="1" ht="15.75" customHeight="1" x14ac:dyDescent="0.2">
      <c r="A87" s="342"/>
      <c r="B87" s="343"/>
      <c r="C87" s="343"/>
    </row>
    <row r="88" spans="1:3" s="315" customFormat="1" ht="15.75" customHeight="1" x14ac:dyDescent="0.2">
      <c r="A88" s="342"/>
      <c r="B88" s="343"/>
      <c r="C88" s="343"/>
    </row>
    <row r="89" spans="1:3" s="315" customFormat="1" ht="15.75" customHeight="1" x14ac:dyDescent="0.2">
      <c r="A89" s="342"/>
      <c r="B89" s="343"/>
      <c r="C89" s="343"/>
    </row>
    <row r="90" spans="1:3" s="315" customFormat="1" ht="15.75" customHeight="1" x14ac:dyDescent="0.2">
      <c r="A90" s="342"/>
      <c r="B90" s="343"/>
      <c r="C90" s="343"/>
    </row>
    <row r="91" spans="1:3" s="315" customFormat="1" ht="15.75" customHeight="1" x14ac:dyDescent="0.2">
      <c r="A91" s="342"/>
      <c r="B91" s="343"/>
      <c r="C91" s="343"/>
    </row>
    <row r="92" spans="1:3" s="315" customFormat="1" ht="15.75" customHeight="1" x14ac:dyDescent="0.2">
      <c r="A92" s="342"/>
      <c r="B92" s="343"/>
      <c r="C92" s="343"/>
    </row>
    <row r="93" spans="1:3" s="315" customFormat="1" ht="15.75" customHeight="1" x14ac:dyDescent="0.2">
      <c r="A93" s="342"/>
      <c r="B93" s="343"/>
      <c r="C93" s="343"/>
    </row>
    <row r="94" spans="1:3" s="315" customFormat="1" ht="15.75" customHeight="1" x14ac:dyDescent="0.2">
      <c r="A94" s="342"/>
      <c r="B94" s="343"/>
      <c r="C94" s="343"/>
    </row>
    <row r="95" spans="1:3" s="315" customFormat="1" ht="15.75" customHeight="1" x14ac:dyDescent="0.2">
      <c r="A95" s="342"/>
      <c r="B95" s="343"/>
      <c r="C95" s="343"/>
    </row>
    <row r="96" spans="1:3" s="315" customFormat="1" ht="15.75" customHeight="1" x14ac:dyDescent="0.2">
      <c r="A96" s="342"/>
      <c r="B96" s="343"/>
      <c r="C96" s="343"/>
    </row>
    <row r="97" spans="1:3" s="315" customFormat="1" ht="15.75" customHeight="1" x14ac:dyDescent="0.2">
      <c r="A97" s="342"/>
      <c r="B97" s="343"/>
      <c r="C97" s="343"/>
    </row>
    <row r="98" spans="1:3" s="315" customFormat="1" ht="15.75" customHeight="1" x14ac:dyDescent="0.2">
      <c r="A98" s="342"/>
      <c r="B98" s="343"/>
      <c r="C98" s="343"/>
    </row>
    <row r="99" spans="1:3" s="315" customFormat="1" ht="15.75" customHeight="1" x14ac:dyDescent="0.2">
      <c r="A99" s="342"/>
      <c r="B99" s="343"/>
      <c r="C99" s="343"/>
    </row>
    <row r="100" spans="1:3" s="315" customFormat="1" ht="15.75" customHeight="1" x14ac:dyDescent="0.2">
      <c r="A100" s="342"/>
      <c r="B100" s="343"/>
      <c r="C100" s="343"/>
    </row>
    <row r="101" spans="1:3" s="315" customFormat="1" ht="15.75" customHeight="1" x14ac:dyDescent="0.2">
      <c r="A101" s="342"/>
      <c r="B101" s="343"/>
      <c r="C101" s="343"/>
    </row>
    <row r="102" spans="1:3" s="315" customFormat="1" ht="15.75" customHeight="1" x14ac:dyDescent="0.2">
      <c r="A102" s="342"/>
      <c r="B102" s="343"/>
      <c r="C102" s="343"/>
    </row>
    <row r="103" spans="1:3" s="315" customFormat="1" ht="15.75" customHeight="1" x14ac:dyDescent="0.2">
      <c r="A103" s="342"/>
      <c r="B103" s="343"/>
      <c r="C103" s="343"/>
    </row>
    <row r="104" spans="1:3" s="315" customFormat="1" ht="15.75" customHeight="1" x14ac:dyDescent="0.2">
      <c r="A104" s="342"/>
      <c r="B104" s="343"/>
      <c r="C104" s="343"/>
    </row>
    <row r="105" spans="1:3" s="315" customFormat="1" ht="15.75" customHeight="1" x14ac:dyDescent="0.2">
      <c r="A105" s="342"/>
      <c r="B105" s="343"/>
      <c r="C105" s="343"/>
    </row>
    <row r="106" spans="1:3" s="315" customFormat="1" ht="15.75" customHeight="1" x14ac:dyDescent="0.2">
      <c r="A106" s="342"/>
      <c r="B106" s="343"/>
      <c r="C106" s="343"/>
    </row>
    <row r="107" spans="1:3" s="315" customFormat="1" ht="15.75" customHeight="1" x14ac:dyDescent="0.2">
      <c r="A107" s="342"/>
      <c r="B107" s="343"/>
      <c r="C107" s="343"/>
    </row>
    <row r="108" spans="1:3" s="315" customFormat="1" ht="15.75" customHeight="1" x14ac:dyDescent="0.2">
      <c r="A108" s="342"/>
      <c r="B108" s="343"/>
      <c r="C108" s="343"/>
    </row>
    <row r="109" spans="1:3" s="315" customFormat="1" ht="15.75" customHeight="1" x14ac:dyDescent="0.2">
      <c r="A109" s="342"/>
      <c r="B109" s="343"/>
      <c r="C109" s="343"/>
    </row>
    <row r="110" spans="1:3" s="315" customFormat="1" ht="15.75" customHeight="1" x14ac:dyDescent="0.2">
      <c r="A110" s="342"/>
      <c r="B110" s="343"/>
      <c r="C110" s="343"/>
    </row>
    <row r="111" spans="1:3" s="315" customFormat="1" ht="15.75" customHeight="1" x14ac:dyDescent="0.2">
      <c r="A111" s="342"/>
      <c r="B111" s="343"/>
      <c r="C111" s="343"/>
    </row>
    <row r="112" spans="1:3" s="315" customFormat="1" ht="15.75" customHeight="1" x14ac:dyDescent="0.2">
      <c r="A112" s="342"/>
      <c r="B112" s="343"/>
      <c r="C112" s="343"/>
    </row>
    <row r="113" spans="1:3" s="315" customFormat="1" ht="15.75" customHeight="1" x14ac:dyDescent="0.2">
      <c r="A113" s="342"/>
      <c r="B113" s="343"/>
      <c r="C113" s="343"/>
    </row>
    <row r="114" spans="1:3" s="315" customFormat="1" ht="15.75" customHeight="1" x14ac:dyDescent="0.2">
      <c r="A114" s="342"/>
      <c r="B114" s="343"/>
      <c r="C114" s="343"/>
    </row>
    <row r="115" spans="1:3" s="315" customFormat="1" ht="15.75" customHeight="1" x14ac:dyDescent="0.2">
      <c r="A115" s="342"/>
      <c r="B115" s="343"/>
      <c r="C115" s="343"/>
    </row>
    <row r="116" spans="1:3" s="315" customFormat="1" ht="15.75" customHeight="1" x14ac:dyDescent="0.2">
      <c r="A116" s="342"/>
      <c r="B116" s="343"/>
      <c r="C116" s="343"/>
    </row>
    <row r="117" spans="1:3" s="315" customFormat="1" ht="15.75" customHeight="1" x14ac:dyDescent="0.2">
      <c r="A117" s="342"/>
      <c r="B117" s="343"/>
      <c r="C117" s="343"/>
    </row>
    <row r="118" spans="1:3" s="315" customFormat="1" ht="15.75" customHeight="1" x14ac:dyDescent="0.2">
      <c r="A118" s="342"/>
      <c r="B118" s="343"/>
      <c r="C118" s="343"/>
    </row>
    <row r="119" spans="1:3" s="315" customFormat="1" ht="15.75" customHeight="1" x14ac:dyDescent="0.2">
      <c r="A119" s="342"/>
      <c r="B119" s="343"/>
      <c r="C119" s="343"/>
    </row>
    <row r="120" spans="1:3" s="315" customFormat="1" ht="15.75" customHeight="1" x14ac:dyDescent="0.2">
      <c r="A120" s="342"/>
      <c r="B120" s="343"/>
      <c r="C120" s="343"/>
    </row>
    <row r="121" spans="1:3" s="315" customFormat="1" ht="15.75" customHeight="1" x14ac:dyDescent="0.2">
      <c r="A121" s="342"/>
      <c r="B121" s="343"/>
      <c r="C121" s="343"/>
    </row>
    <row r="122" spans="1:3" s="315" customFormat="1" ht="15.75" customHeight="1" x14ac:dyDescent="0.2">
      <c r="A122" s="342"/>
      <c r="B122" s="343"/>
      <c r="C122" s="343"/>
    </row>
    <row r="123" spans="1:3" s="315" customFormat="1" ht="15.75" customHeight="1" x14ac:dyDescent="0.2">
      <c r="A123" s="342"/>
      <c r="B123" s="343"/>
      <c r="C123" s="343"/>
    </row>
    <row r="124" spans="1:3" s="315" customFormat="1" ht="15.75" customHeight="1" x14ac:dyDescent="0.2">
      <c r="A124" s="342"/>
      <c r="B124" s="343"/>
      <c r="C124" s="343"/>
    </row>
    <row r="125" spans="1:3" s="315" customFormat="1" ht="15.75" customHeight="1" x14ac:dyDescent="0.2">
      <c r="A125" s="342"/>
      <c r="B125" s="343"/>
      <c r="C125" s="343"/>
    </row>
    <row r="126" spans="1:3" s="315" customFormat="1" ht="15.75" customHeight="1" x14ac:dyDescent="0.2">
      <c r="A126" s="342"/>
      <c r="B126" s="343"/>
      <c r="C126" s="343"/>
    </row>
    <row r="127" spans="1:3" s="315" customFormat="1" ht="15.75" customHeight="1" x14ac:dyDescent="0.2">
      <c r="A127" s="342"/>
      <c r="B127" s="343"/>
      <c r="C127" s="343"/>
    </row>
    <row r="128" spans="1:3" s="315" customFormat="1" ht="15.75" customHeight="1" x14ac:dyDescent="0.2">
      <c r="A128" s="342"/>
      <c r="B128" s="343"/>
      <c r="C128" s="343"/>
    </row>
    <row r="129" spans="1:3" s="315" customFormat="1" ht="15.75" customHeight="1" x14ac:dyDescent="0.2">
      <c r="A129" s="342"/>
      <c r="B129" s="343"/>
      <c r="C129" s="343"/>
    </row>
    <row r="130" spans="1:3" s="315" customFormat="1" ht="15.75" customHeight="1" x14ac:dyDescent="0.2">
      <c r="A130" s="342"/>
      <c r="B130" s="343"/>
      <c r="C130" s="343"/>
    </row>
    <row r="131" spans="1:3" s="315" customFormat="1" ht="15.75" customHeight="1" x14ac:dyDescent="0.2">
      <c r="A131" s="342"/>
      <c r="B131" s="343"/>
      <c r="C131" s="343"/>
    </row>
    <row r="132" spans="1:3" s="315" customFormat="1" ht="15.75" customHeight="1" x14ac:dyDescent="0.2">
      <c r="A132" s="342"/>
      <c r="B132" s="343"/>
      <c r="C132" s="343"/>
    </row>
    <row r="133" spans="1:3" s="315" customFormat="1" ht="15.75" customHeight="1" x14ac:dyDescent="0.2">
      <c r="A133" s="342"/>
      <c r="B133" s="343"/>
      <c r="C133" s="343"/>
    </row>
    <row r="134" spans="1:3" s="315" customFormat="1" ht="15.75" customHeight="1" x14ac:dyDescent="0.2">
      <c r="A134" s="342"/>
      <c r="B134" s="343"/>
      <c r="C134" s="343"/>
    </row>
    <row r="135" spans="1:3" s="315" customFormat="1" ht="15.75" customHeight="1" x14ac:dyDescent="0.2">
      <c r="A135" s="342"/>
      <c r="B135" s="343"/>
      <c r="C135" s="343"/>
    </row>
    <row r="136" spans="1:3" s="315" customFormat="1" ht="15.75" customHeight="1" x14ac:dyDescent="0.2">
      <c r="A136" s="342"/>
      <c r="B136" s="343"/>
      <c r="C136" s="343"/>
    </row>
    <row r="137" spans="1:3" s="315" customFormat="1" ht="15.75" customHeight="1" x14ac:dyDescent="0.2">
      <c r="A137" s="342"/>
      <c r="B137" s="343"/>
      <c r="C137" s="343"/>
    </row>
    <row r="138" spans="1:3" s="315" customFormat="1" ht="15.75" customHeight="1" x14ac:dyDescent="0.2">
      <c r="A138" s="342"/>
      <c r="B138" s="343"/>
      <c r="C138" s="343"/>
    </row>
    <row r="139" spans="1:3" s="315" customFormat="1" ht="15.75" customHeight="1" x14ac:dyDescent="0.2">
      <c r="A139" s="342"/>
      <c r="B139" s="343"/>
      <c r="C139" s="343"/>
    </row>
    <row r="140" spans="1:3" s="315" customFormat="1" ht="15.75" customHeight="1" x14ac:dyDescent="0.2">
      <c r="A140" s="342"/>
      <c r="B140" s="343"/>
      <c r="C140" s="343"/>
    </row>
    <row r="141" spans="1:3" s="315" customFormat="1" ht="15.75" customHeight="1" x14ac:dyDescent="0.2">
      <c r="A141" s="342"/>
      <c r="B141" s="343"/>
      <c r="C141" s="343"/>
    </row>
    <row r="142" spans="1:3" s="315" customFormat="1" ht="15.75" customHeight="1" x14ac:dyDescent="0.2">
      <c r="A142" s="342"/>
      <c r="B142" s="343"/>
      <c r="C142" s="343"/>
    </row>
    <row r="143" spans="1:3" s="315" customFormat="1" ht="15.75" customHeight="1" x14ac:dyDescent="0.2">
      <c r="A143" s="342"/>
      <c r="B143" s="345"/>
      <c r="C143" s="345"/>
    </row>
    <row r="144" spans="1:3" s="315" customFormat="1" ht="15.75" customHeight="1" x14ac:dyDescent="0.2">
      <c r="A144" s="342"/>
      <c r="B144" s="345"/>
      <c r="C144" s="345"/>
    </row>
    <row r="145" spans="1:57" s="315" customFormat="1" ht="15.75" customHeight="1" x14ac:dyDescent="0.2">
      <c r="A145" s="342"/>
      <c r="B145" s="345"/>
      <c r="C145" s="345"/>
    </row>
    <row r="146" spans="1:57" s="315" customFormat="1" ht="15.75" customHeight="1" x14ac:dyDescent="0.2">
      <c r="A146" s="342"/>
      <c r="B146" s="345"/>
      <c r="C146" s="345"/>
    </row>
    <row r="147" spans="1:57" s="315" customFormat="1" ht="15.75" customHeight="1" x14ac:dyDescent="0.2">
      <c r="A147" s="342"/>
      <c r="B147" s="345"/>
      <c r="C147" s="345"/>
    </row>
    <row r="148" spans="1:57" s="315" customFormat="1" ht="15.75" customHeight="1" x14ac:dyDescent="0.2">
      <c r="A148" s="342"/>
      <c r="B148" s="345"/>
      <c r="C148" s="345"/>
    </row>
    <row r="149" spans="1:57" s="315" customFormat="1" ht="15.75" customHeight="1" x14ac:dyDescent="0.2">
      <c r="A149" s="342"/>
      <c r="B149" s="345"/>
      <c r="C149" s="345"/>
    </row>
    <row r="150" spans="1:57" ht="15.75" customHeight="1" x14ac:dyDescent="0.2">
      <c r="A150" s="342"/>
      <c r="B150" s="345"/>
      <c r="C150" s="345"/>
      <c r="D150" s="315"/>
      <c r="E150" s="315"/>
      <c r="F150" s="315"/>
      <c r="G150" s="315"/>
      <c r="H150" s="315"/>
      <c r="I150" s="315"/>
      <c r="J150" s="315"/>
      <c r="K150" s="315"/>
      <c r="L150" s="315"/>
      <c r="M150" s="315"/>
      <c r="N150" s="315"/>
      <c r="O150" s="315"/>
      <c r="P150" s="315"/>
      <c r="Q150" s="315"/>
      <c r="R150" s="315"/>
      <c r="S150" s="315"/>
      <c r="T150" s="315"/>
      <c r="U150" s="315"/>
      <c r="V150" s="315"/>
      <c r="W150" s="315"/>
      <c r="X150" s="315"/>
      <c r="Y150" s="315"/>
      <c r="Z150" s="315"/>
      <c r="AA150" s="315"/>
      <c r="AB150" s="315"/>
      <c r="AC150" s="315"/>
      <c r="AD150" s="315"/>
      <c r="AE150" s="315"/>
      <c r="AF150" s="315"/>
      <c r="AG150" s="315"/>
      <c r="AH150" s="315"/>
      <c r="AI150" s="315"/>
      <c r="AJ150" s="315"/>
      <c r="AK150" s="315"/>
      <c r="AL150" s="315"/>
      <c r="AM150" s="315"/>
      <c r="AN150" s="315"/>
      <c r="AO150" s="315"/>
      <c r="AP150" s="315"/>
      <c r="AQ150" s="315"/>
      <c r="AR150" s="315"/>
      <c r="AS150" s="315"/>
      <c r="AT150" s="315"/>
      <c r="AU150" s="315"/>
      <c r="AV150" s="315"/>
      <c r="AW150" s="315"/>
      <c r="AX150" s="315"/>
      <c r="AY150" s="315"/>
      <c r="AZ150" s="315"/>
      <c r="BA150" s="315"/>
      <c r="BB150" s="315"/>
      <c r="BC150" s="315"/>
      <c r="BD150" s="315"/>
      <c r="BE150" s="315"/>
    </row>
    <row r="151" spans="1:57" ht="15.75" customHeight="1" x14ac:dyDescent="0.2">
      <c r="A151" s="342"/>
      <c r="B151" s="345"/>
      <c r="C151" s="345"/>
      <c r="D151" s="315"/>
      <c r="E151" s="315"/>
      <c r="F151" s="315"/>
      <c r="G151" s="315"/>
      <c r="H151" s="315"/>
      <c r="I151" s="315"/>
      <c r="J151" s="315"/>
      <c r="K151" s="315"/>
      <c r="L151" s="315"/>
      <c r="M151" s="315"/>
      <c r="N151" s="315"/>
      <c r="O151" s="315"/>
      <c r="P151" s="315"/>
      <c r="Q151" s="315"/>
      <c r="R151" s="315"/>
      <c r="S151" s="315"/>
      <c r="T151" s="315"/>
      <c r="U151" s="315"/>
      <c r="V151" s="315"/>
      <c r="W151" s="315"/>
      <c r="X151" s="315"/>
      <c r="Y151" s="315"/>
      <c r="Z151" s="315"/>
      <c r="AA151" s="315"/>
      <c r="AB151" s="315"/>
      <c r="AC151" s="315"/>
      <c r="AD151" s="315"/>
      <c r="AE151" s="315"/>
      <c r="AF151" s="315"/>
      <c r="AG151" s="315"/>
      <c r="AH151" s="315"/>
      <c r="AI151" s="315"/>
      <c r="AJ151" s="315"/>
      <c r="AK151" s="315"/>
      <c r="AL151" s="315"/>
      <c r="AM151" s="315"/>
      <c r="AN151" s="315"/>
      <c r="AO151" s="315"/>
      <c r="AP151" s="315"/>
      <c r="AQ151" s="315"/>
      <c r="AR151" s="315"/>
      <c r="AS151" s="315"/>
      <c r="AT151" s="315"/>
      <c r="AU151" s="315"/>
      <c r="AV151" s="315"/>
      <c r="AW151" s="315"/>
      <c r="AX151" s="315"/>
      <c r="AY151" s="315"/>
      <c r="AZ151" s="315"/>
      <c r="BA151" s="315"/>
      <c r="BB151" s="315"/>
      <c r="BC151" s="315"/>
      <c r="BD151" s="315"/>
      <c r="BE151" s="315"/>
    </row>
    <row r="152" spans="1:57" ht="15.75" customHeight="1" x14ac:dyDescent="0.2">
      <c r="A152" s="346"/>
      <c r="B152" s="347"/>
      <c r="C152" s="347"/>
    </row>
    <row r="153" spans="1:57" ht="15.75" customHeight="1" x14ac:dyDescent="0.2">
      <c r="A153" s="346"/>
      <c r="B153" s="347"/>
      <c r="C153" s="347"/>
    </row>
    <row r="154" spans="1:57" ht="15.75" customHeight="1" x14ac:dyDescent="0.2">
      <c r="A154" s="346"/>
      <c r="B154" s="347"/>
      <c r="C154" s="347"/>
    </row>
    <row r="155" spans="1:57" ht="15.75" customHeight="1" x14ac:dyDescent="0.2">
      <c r="A155" s="346"/>
      <c r="B155" s="347"/>
      <c r="C155" s="347"/>
    </row>
    <row r="156" spans="1:57" ht="15.75" customHeight="1" x14ac:dyDescent="0.2">
      <c r="A156" s="346"/>
      <c r="B156" s="347"/>
      <c r="C156" s="347"/>
    </row>
    <row r="157" spans="1:57" ht="15.75" customHeight="1" x14ac:dyDescent="0.2">
      <c r="A157" s="346"/>
      <c r="B157" s="347"/>
      <c r="C157" s="347"/>
    </row>
    <row r="158" spans="1:57" ht="15.75" customHeight="1" x14ac:dyDescent="0.2">
      <c r="A158" s="346"/>
      <c r="B158" s="347"/>
      <c r="C158" s="347"/>
    </row>
    <row r="159" spans="1:57" ht="15.75" customHeight="1" x14ac:dyDescent="0.2">
      <c r="A159" s="346"/>
      <c r="B159" s="347"/>
      <c r="C159" s="347"/>
    </row>
    <row r="160" spans="1:57" ht="15.75" customHeight="1" x14ac:dyDescent="0.2">
      <c r="A160" s="346"/>
      <c r="B160" s="347"/>
      <c r="C160" s="347"/>
    </row>
    <row r="161" spans="1:3" ht="15.75" customHeight="1" x14ac:dyDescent="0.2">
      <c r="A161" s="346"/>
      <c r="B161" s="347"/>
      <c r="C161" s="347"/>
    </row>
    <row r="162" spans="1:3" ht="15.75" customHeight="1" x14ac:dyDescent="0.2">
      <c r="A162" s="346"/>
      <c r="B162" s="347"/>
      <c r="C162" s="347"/>
    </row>
    <row r="163" spans="1:3" ht="15.75" customHeight="1" x14ac:dyDescent="0.2">
      <c r="A163" s="346"/>
      <c r="B163" s="347"/>
      <c r="C163" s="347"/>
    </row>
    <row r="164" spans="1:3" ht="15.75" customHeight="1" x14ac:dyDescent="0.2">
      <c r="A164" s="346"/>
      <c r="B164" s="347"/>
      <c r="C164" s="347"/>
    </row>
    <row r="165" spans="1:3" ht="15.75" customHeight="1" x14ac:dyDescent="0.2">
      <c r="A165" s="346"/>
      <c r="B165" s="347"/>
      <c r="C165" s="347"/>
    </row>
    <row r="166" spans="1:3" ht="15.75" customHeight="1" x14ac:dyDescent="0.2">
      <c r="A166" s="346"/>
      <c r="B166" s="347"/>
      <c r="C166" s="347"/>
    </row>
    <row r="167" spans="1:3" ht="15.75" customHeight="1" x14ac:dyDescent="0.2">
      <c r="A167" s="346"/>
      <c r="B167" s="347"/>
      <c r="C167" s="347"/>
    </row>
    <row r="168" spans="1:3" ht="15.75" customHeight="1" x14ac:dyDescent="0.2">
      <c r="A168" s="346"/>
      <c r="B168" s="347"/>
      <c r="C168" s="347"/>
    </row>
    <row r="169" spans="1:3" ht="15.75" customHeight="1" x14ac:dyDescent="0.2">
      <c r="A169" s="346"/>
      <c r="B169" s="347"/>
      <c r="C169" s="347"/>
    </row>
    <row r="170" spans="1:3" ht="15.75" customHeight="1" x14ac:dyDescent="0.2">
      <c r="A170" s="346"/>
      <c r="B170" s="347"/>
      <c r="C170" s="347"/>
    </row>
    <row r="171" spans="1:3" ht="15.75" customHeight="1" x14ac:dyDescent="0.2">
      <c r="A171" s="346"/>
      <c r="B171" s="347"/>
      <c r="C171" s="347"/>
    </row>
    <row r="172" spans="1:3" ht="15.75" customHeight="1" x14ac:dyDescent="0.2">
      <c r="A172" s="346"/>
      <c r="B172" s="347"/>
      <c r="C172" s="347"/>
    </row>
    <row r="173" spans="1:3" ht="15.75" customHeight="1" x14ac:dyDescent="0.2">
      <c r="A173" s="346"/>
      <c r="B173" s="347"/>
      <c r="C173" s="347"/>
    </row>
    <row r="174" spans="1:3" ht="15.75" customHeight="1" x14ac:dyDescent="0.2">
      <c r="A174" s="346"/>
      <c r="B174" s="347"/>
      <c r="C174" s="347"/>
    </row>
    <row r="175" spans="1:3" ht="15.75" customHeight="1" x14ac:dyDescent="0.2">
      <c r="A175" s="346"/>
      <c r="B175" s="347"/>
      <c r="C175" s="347"/>
    </row>
    <row r="176" spans="1:3" ht="15.75" customHeight="1" x14ac:dyDescent="0.2">
      <c r="A176" s="346"/>
      <c r="B176" s="347"/>
      <c r="C176" s="347"/>
    </row>
    <row r="177" spans="1:3" ht="15.75" customHeight="1" x14ac:dyDescent="0.2">
      <c r="A177" s="346"/>
      <c r="B177" s="347"/>
      <c r="C177" s="347"/>
    </row>
    <row r="178" spans="1:3" ht="15.75" customHeight="1" x14ac:dyDescent="0.2">
      <c r="A178" s="346"/>
      <c r="B178" s="347"/>
      <c r="C178" s="347"/>
    </row>
    <row r="179" spans="1:3" ht="15.75" customHeight="1" x14ac:dyDescent="0.2">
      <c r="A179" s="346"/>
      <c r="B179" s="347"/>
      <c r="C179" s="347"/>
    </row>
    <row r="180" spans="1:3" ht="15.75" customHeight="1" x14ac:dyDescent="0.2">
      <c r="A180" s="346"/>
      <c r="B180" s="347"/>
      <c r="C180" s="347"/>
    </row>
    <row r="181" spans="1:3" ht="15.75" customHeight="1" x14ac:dyDescent="0.2">
      <c r="A181" s="346"/>
      <c r="B181" s="347"/>
      <c r="C181" s="347"/>
    </row>
    <row r="182" spans="1:3" ht="15.75" customHeight="1" x14ac:dyDescent="0.2">
      <c r="A182" s="346"/>
      <c r="B182" s="347"/>
      <c r="C182" s="347"/>
    </row>
    <row r="183" spans="1:3" ht="15.75" customHeight="1" x14ac:dyDescent="0.2">
      <c r="A183" s="346"/>
      <c r="B183" s="347"/>
      <c r="C183" s="347"/>
    </row>
    <row r="184" spans="1:3" x14ac:dyDescent="0.2">
      <c r="A184" s="346"/>
      <c r="B184" s="347"/>
      <c r="C184" s="347"/>
    </row>
    <row r="185" spans="1:3" x14ac:dyDescent="0.2">
      <c r="A185" s="346"/>
      <c r="B185" s="347"/>
      <c r="C185" s="347"/>
    </row>
    <row r="186" spans="1:3" x14ac:dyDescent="0.2">
      <c r="A186" s="346"/>
      <c r="B186" s="347"/>
      <c r="C186" s="347"/>
    </row>
    <row r="187" spans="1:3" x14ac:dyDescent="0.2">
      <c r="A187" s="346"/>
      <c r="B187" s="347"/>
      <c r="C187" s="347"/>
    </row>
    <row r="188" spans="1:3" x14ac:dyDescent="0.2">
      <c r="A188" s="346"/>
      <c r="B188" s="347"/>
      <c r="C188" s="347"/>
    </row>
    <row r="189" spans="1:3" x14ac:dyDescent="0.2">
      <c r="A189" s="346"/>
      <c r="B189" s="347"/>
      <c r="C189" s="347"/>
    </row>
    <row r="190" spans="1:3" x14ac:dyDescent="0.2">
      <c r="A190" s="346"/>
      <c r="B190" s="347"/>
      <c r="C190" s="347"/>
    </row>
    <row r="191" spans="1:3" x14ac:dyDescent="0.2">
      <c r="A191" s="346"/>
      <c r="B191" s="347"/>
      <c r="C191" s="347"/>
    </row>
    <row r="192" spans="1:3" x14ac:dyDescent="0.2">
      <c r="A192" s="346"/>
      <c r="B192" s="347"/>
      <c r="C192" s="347"/>
    </row>
    <row r="193" spans="1:3" x14ac:dyDescent="0.2">
      <c r="A193" s="346"/>
      <c r="B193" s="347"/>
      <c r="C193" s="347"/>
    </row>
    <row r="194" spans="1:3" x14ac:dyDescent="0.2">
      <c r="A194" s="346"/>
      <c r="B194" s="347"/>
      <c r="C194" s="347"/>
    </row>
    <row r="195" spans="1:3" x14ac:dyDescent="0.2">
      <c r="A195" s="346"/>
      <c r="B195" s="347"/>
      <c r="C195" s="347"/>
    </row>
    <row r="196" spans="1:3" x14ac:dyDescent="0.2">
      <c r="A196" s="346"/>
      <c r="B196" s="347"/>
      <c r="C196" s="347"/>
    </row>
    <row r="197" spans="1:3" x14ac:dyDescent="0.2">
      <c r="A197" s="346"/>
      <c r="B197" s="347"/>
      <c r="C197" s="347"/>
    </row>
    <row r="198" spans="1:3" x14ac:dyDescent="0.2">
      <c r="A198" s="346"/>
      <c r="B198" s="347"/>
      <c r="C198" s="347"/>
    </row>
    <row r="199" spans="1:3" x14ac:dyDescent="0.2">
      <c r="A199" s="346"/>
      <c r="B199" s="347"/>
      <c r="C199" s="347"/>
    </row>
    <row r="200" spans="1:3" x14ac:dyDescent="0.2">
      <c r="A200" s="346"/>
      <c r="B200" s="347"/>
      <c r="C200" s="347"/>
    </row>
    <row r="201" spans="1:3" x14ac:dyDescent="0.2">
      <c r="A201" s="346"/>
      <c r="B201" s="347"/>
      <c r="C201" s="347"/>
    </row>
    <row r="202" spans="1:3" x14ac:dyDescent="0.2">
      <c r="A202" s="346"/>
      <c r="B202" s="347"/>
      <c r="C202" s="347"/>
    </row>
    <row r="203" spans="1:3" x14ac:dyDescent="0.2">
      <c r="A203" s="346"/>
      <c r="B203" s="347"/>
      <c r="C203" s="347"/>
    </row>
    <row r="204" spans="1:3" x14ac:dyDescent="0.2">
      <c r="A204" s="346"/>
      <c r="B204" s="347"/>
      <c r="C204" s="347"/>
    </row>
    <row r="205" spans="1:3" x14ac:dyDescent="0.2">
      <c r="A205" s="346"/>
      <c r="B205" s="347"/>
      <c r="C205" s="347"/>
    </row>
    <row r="206" spans="1:3" x14ac:dyDescent="0.2">
      <c r="A206" s="346"/>
      <c r="B206" s="347"/>
      <c r="C206" s="347"/>
    </row>
    <row r="207" spans="1:3" x14ac:dyDescent="0.2">
      <c r="A207" s="346"/>
      <c r="B207" s="347"/>
      <c r="C207" s="347"/>
    </row>
    <row r="208" spans="1:3" x14ac:dyDescent="0.2">
      <c r="A208" s="346"/>
      <c r="B208" s="347"/>
      <c r="C208" s="347"/>
    </row>
    <row r="209" spans="1:3" x14ac:dyDescent="0.2">
      <c r="A209" s="346"/>
      <c r="B209" s="347"/>
      <c r="C209" s="347"/>
    </row>
    <row r="210" spans="1:3" x14ac:dyDescent="0.2">
      <c r="A210" s="346"/>
      <c r="B210" s="347"/>
      <c r="C210" s="347"/>
    </row>
    <row r="211" spans="1:3" x14ac:dyDescent="0.2">
      <c r="A211" s="346"/>
      <c r="B211" s="347"/>
      <c r="C211" s="347"/>
    </row>
    <row r="212" spans="1:3" x14ac:dyDescent="0.2">
      <c r="A212" s="346"/>
      <c r="B212" s="347"/>
      <c r="C212" s="347"/>
    </row>
    <row r="213" spans="1:3" x14ac:dyDescent="0.2">
      <c r="A213" s="346"/>
      <c r="B213" s="347"/>
      <c r="C213" s="347"/>
    </row>
    <row r="214" spans="1:3" x14ac:dyDescent="0.2">
      <c r="A214" s="346"/>
      <c r="B214" s="347"/>
      <c r="C214" s="347"/>
    </row>
    <row r="215" spans="1:3" x14ac:dyDescent="0.2">
      <c r="A215" s="346"/>
      <c r="B215" s="347"/>
      <c r="C215" s="347"/>
    </row>
    <row r="216" spans="1:3" x14ac:dyDescent="0.2">
      <c r="A216" s="346"/>
      <c r="B216" s="347"/>
      <c r="C216" s="347"/>
    </row>
    <row r="217" spans="1:3" x14ac:dyDescent="0.2">
      <c r="A217" s="346"/>
      <c r="B217" s="347"/>
      <c r="C217" s="347"/>
    </row>
    <row r="218" spans="1:3" x14ac:dyDescent="0.2">
      <c r="A218" s="346"/>
      <c r="B218" s="347"/>
      <c r="C218" s="347"/>
    </row>
    <row r="219" spans="1:3" x14ac:dyDescent="0.2">
      <c r="A219" s="346"/>
      <c r="B219" s="347"/>
      <c r="C219" s="347"/>
    </row>
    <row r="220" spans="1:3" x14ac:dyDescent="0.2">
      <c r="A220" s="346"/>
      <c r="B220" s="347"/>
      <c r="C220" s="347"/>
    </row>
    <row r="221" spans="1:3" x14ac:dyDescent="0.2">
      <c r="A221" s="346"/>
      <c r="B221" s="347"/>
      <c r="C221" s="347"/>
    </row>
    <row r="222" spans="1:3" x14ac:dyDescent="0.2">
      <c r="A222" s="346"/>
      <c r="B222" s="347"/>
      <c r="C222" s="347"/>
    </row>
    <row r="223" spans="1:3" x14ac:dyDescent="0.2">
      <c r="A223" s="346"/>
      <c r="B223" s="347"/>
      <c r="C223" s="347"/>
    </row>
    <row r="224" spans="1:3" x14ac:dyDescent="0.2">
      <c r="A224" s="346"/>
      <c r="B224" s="347"/>
      <c r="C224" s="347"/>
    </row>
    <row r="225" spans="1:3" x14ac:dyDescent="0.2">
      <c r="A225" s="346"/>
      <c r="B225" s="347"/>
      <c r="C225" s="347"/>
    </row>
    <row r="226" spans="1:3" x14ac:dyDescent="0.2">
      <c r="A226" s="346"/>
      <c r="B226" s="347"/>
      <c r="C226" s="347"/>
    </row>
    <row r="227" spans="1:3" x14ac:dyDescent="0.2">
      <c r="A227" s="346"/>
      <c r="B227" s="347"/>
      <c r="C227" s="347"/>
    </row>
    <row r="228" spans="1:3" x14ac:dyDescent="0.2">
      <c r="A228" s="346"/>
      <c r="B228" s="347"/>
      <c r="C228" s="347"/>
    </row>
    <row r="229" spans="1:3" x14ac:dyDescent="0.2">
      <c r="A229" s="346"/>
      <c r="B229" s="347"/>
      <c r="C229" s="347"/>
    </row>
    <row r="230" spans="1:3" x14ac:dyDescent="0.2">
      <c r="A230" s="346"/>
      <c r="B230" s="347"/>
      <c r="C230" s="347"/>
    </row>
    <row r="231" spans="1:3" x14ac:dyDescent="0.2">
      <c r="A231" s="346"/>
      <c r="B231" s="347"/>
      <c r="C231" s="347"/>
    </row>
    <row r="232" spans="1:3" x14ac:dyDescent="0.2">
      <c r="A232" s="346"/>
      <c r="B232" s="347"/>
      <c r="C232" s="347"/>
    </row>
    <row r="233" spans="1:3" x14ac:dyDescent="0.2">
      <c r="A233" s="346"/>
      <c r="B233" s="347"/>
      <c r="C233" s="347"/>
    </row>
    <row r="234" spans="1:3" x14ac:dyDescent="0.2">
      <c r="A234" s="346"/>
      <c r="B234" s="347"/>
      <c r="C234" s="347"/>
    </row>
    <row r="235" spans="1:3" x14ac:dyDescent="0.2">
      <c r="A235" s="346"/>
      <c r="B235" s="347"/>
      <c r="C235" s="347"/>
    </row>
    <row r="236" spans="1:3" x14ac:dyDescent="0.2">
      <c r="A236" s="346"/>
      <c r="B236" s="347"/>
      <c r="C236" s="347"/>
    </row>
    <row r="237" spans="1:3" x14ac:dyDescent="0.2">
      <c r="A237" s="346"/>
      <c r="B237" s="347"/>
      <c r="C237" s="347"/>
    </row>
    <row r="238" spans="1:3" x14ac:dyDescent="0.2">
      <c r="A238" s="346"/>
      <c r="B238" s="347"/>
      <c r="C238" s="347"/>
    </row>
    <row r="239" spans="1:3" x14ac:dyDescent="0.2">
      <c r="A239" s="346"/>
      <c r="B239" s="347"/>
      <c r="C239" s="347"/>
    </row>
    <row r="240" spans="1:3" x14ac:dyDescent="0.2">
      <c r="A240" s="346"/>
      <c r="B240" s="347"/>
      <c r="C240" s="347"/>
    </row>
    <row r="241" spans="1:3" x14ac:dyDescent="0.2">
      <c r="A241" s="346"/>
      <c r="B241" s="347"/>
      <c r="C241" s="347"/>
    </row>
    <row r="242" spans="1:3" x14ac:dyDescent="0.2">
      <c r="A242" s="346"/>
      <c r="B242" s="347"/>
      <c r="C242" s="347"/>
    </row>
    <row r="243" spans="1:3" x14ac:dyDescent="0.2">
      <c r="A243" s="346"/>
      <c r="B243" s="347"/>
      <c r="C243" s="347"/>
    </row>
    <row r="244" spans="1:3" x14ac:dyDescent="0.2">
      <c r="A244" s="346"/>
      <c r="B244" s="347"/>
      <c r="C244" s="347"/>
    </row>
    <row r="245" spans="1:3" x14ac:dyDescent="0.2">
      <c r="A245" s="346"/>
      <c r="B245" s="347"/>
      <c r="C245" s="347"/>
    </row>
    <row r="246" spans="1:3" x14ac:dyDescent="0.2">
      <c r="A246" s="346"/>
      <c r="B246" s="347"/>
      <c r="C246" s="347"/>
    </row>
    <row r="247" spans="1:3" x14ac:dyDescent="0.2">
      <c r="A247" s="346"/>
      <c r="B247" s="347"/>
      <c r="C247" s="347"/>
    </row>
    <row r="248" spans="1:3" x14ac:dyDescent="0.2">
      <c r="A248" s="346"/>
      <c r="B248" s="347"/>
      <c r="C248" s="347"/>
    </row>
  </sheetData>
  <sheetProtection selectLockedCells="1"/>
  <protectedRanges>
    <protectedRange sqref="C65" name="Tartomány4"/>
    <protectedRange sqref="C77:C78" name="Tartomány4_1"/>
    <protectedRange sqref="C16" name="Tartomány1_2_1_2_1_1_2_1"/>
    <protectedRange sqref="C50:C52 C17:C43" name="Tartomány1_2_1_2_1_1"/>
    <protectedRange sqref="C13" name="Tartomány1_2_1_1"/>
    <protectedRange sqref="C14" name="Tartomány1_2_1_2"/>
  </protectedRanges>
  <mergeCells count="65">
    <mergeCell ref="A6:A9"/>
    <mergeCell ref="B6:B9"/>
    <mergeCell ref="C6:C9"/>
    <mergeCell ref="D6:AA6"/>
    <mergeCell ref="AB6:AY6"/>
    <mergeCell ref="J8:K8"/>
    <mergeCell ref="L8:M8"/>
    <mergeCell ref="N8:N9"/>
    <mergeCell ref="O8:O9"/>
    <mergeCell ref="P8:Q8"/>
    <mergeCell ref="R8:S8"/>
    <mergeCell ref="T8:T9"/>
    <mergeCell ref="U8:U9"/>
    <mergeCell ref="V8:W8"/>
    <mergeCell ref="X8:Y8"/>
    <mergeCell ref="AP8:AQ8"/>
    <mergeCell ref="A1:BE1"/>
    <mergeCell ref="A2:BE2"/>
    <mergeCell ref="A3:BE3"/>
    <mergeCell ref="A4:BE4"/>
    <mergeCell ref="A5:BE5"/>
    <mergeCell ref="AZ6:BE7"/>
    <mergeCell ref="BF6:BF9"/>
    <mergeCell ref="BG6:BG9"/>
    <mergeCell ref="D7:I7"/>
    <mergeCell ref="J7:O7"/>
    <mergeCell ref="P7:U7"/>
    <mergeCell ref="V7:AA7"/>
    <mergeCell ref="AB7:AG7"/>
    <mergeCell ref="AH7:AM7"/>
    <mergeCell ref="AN7:AS7"/>
    <mergeCell ref="Z8:Z9"/>
    <mergeCell ref="AT7:AY7"/>
    <mergeCell ref="D8:E8"/>
    <mergeCell ref="F8:G8"/>
    <mergeCell ref="H8:H9"/>
    <mergeCell ref="I8:I9"/>
    <mergeCell ref="AR8:AR9"/>
    <mergeCell ref="AA8:AA9"/>
    <mergeCell ref="AB8:AC8"/>
    <mergeCell ref="AD8:AE8"/>
    <mergeCell ref="AF8:AF9"/>
    <mergeCell ref="AG8:AG9"/>
    <mergeCell ref="AH8:AI8"/>
    <mergeCell ref="BB8:BC8"/>
    <mergeCell ref="BD8:BD9"/>
    <mergeCell ref="BE8:BE9"/>
    <mergeCell ref="D49:AA49"/>
    <mergeCell ref="AB49:AY49"/>
    <mergeCell ref="AZ49:BE49"/>
    <mergeCell ref="AS8:AS9"/>
    <mergeCell ref="AT8:AU8"/>
    <mergeCell ref="AV8:AW8"/>
    <mergeCell ref="AX8:AX9"/>
    <mergeCell ref="AY8:AY9"/>
    <mergeCell ref="AZ8:BA8"/>
    <mergeCell ref="AJ8:AK8"/>
    <mergeCell ref="AL8:AL9"/>
    <mergeCell ref="AM8:AM9"/>
    <mergeCell ref="AN8:AO8"/>
    <mergeCell ref="D59:AA59"/>
    <mergeCell ref="AB59:AY59"/>
    <mergeCell ref="AZ59:BE59"/>
    <mergeCell ref="A64:AA64"/>
    <mergeCell ref="A65:AA65"/>
  </mergeCells>
  <pageMargins left="0.19685039370078741" right="0.19685039370078741" top="0.19685039370078741" bottom="0.19685039370078741" header="0.11811023622047245" footer="0.11811023622047245"/>
  <pageSetup paperSize="8" scale="50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2"/>
  <sheetViews>
    <sheetView topLeftCell="A22" workbookViewId="0">
      <selection activeCell="I33" sqref="I33"/>
    </sheetView>
  </sheetViews>
  <sheetFormatPr defaultRowHeight="12.75" x14ac:dyDescent="0.2"/>
  <cols>
    <col min="1" max="1" width="13" style="394" bestFit="1" customWidth="1"/>
    <col min="2" max="2" width="41.33203125" style="392" customWidth="1"/>
    <col min="3" max="3" width="26" style="394" bestFit="1" customWidth="1"/>
    <col min="4" max="4" width="33.6640625" style="392" customWidth="1"/>
    <col min="5" max="16384" width="9.33203125" style="392"/>
  </cols>
  <sheetData>
    <row r="1" spans="1:4" x14ac:dyDescent="0.2">
      <c r="A1" s="1009" t="s">
        <v>360</v>
      </c>
      <c r="B1" s="1009"/>
      <c r="C1" s="1009"/>
      <c r="D1" s="1009"/>
    </row>
    <row r="2" spans="1:4" ht="13.5" thickBot="1" x14ac:dyDescent="0.25">
      <c r="A2" s="1010" t="s">
        <v>361</v>
      </c>
      <c r="B2" s="1010"/>
      <c r="C2" s="1010"/>
      <c r="D2" s="1010"/>
    </row>
    <row r="3" spans="1:4" ht="14.25" thickTop="1" thickBot="1" x14ac:dyDescent="0.25">
      <c r="A3" s="1011" t="s">
        <v>362</v>
      </c>
      <c r="B3" s="1013" t="s">
        <v>363</v>
      </c>
      <c r="C3" s="1015" t="s">
        <v>364</v>
      </c>
      <c r="D3" s="1016"/>
    </row>
    <row r="4" spans="1:4" ht="13.5" thickBot="1" x14ac:dyDescent="0.25">
      <c r="A4" s="1012"/>
      <c r="B4" s="1014"/>
      <c r="C4" s="395" t="s">
        <v>362</v>
      </c>
      <c r="D4" s="396" t="s">
        <v>365</v>
      </c>
    </row>
    <row r="5" spans="1:4" ht="25.5" x14ac:dyDescent="0.2">
      <c r="A5" s="397" t="s">
        <v>79</v>
      </c>
      <c r="B5" s="398" t="s">
        <v>80</v>
      </c>
      <c r="C5" s="399" t="s">
        <v>71</v>
      </c>
      <c r="D5" s="400" t="s">
        <v>366</v>
      </c>
    </row>
    <row r="6" spans="1:4" ht="17.25" customHeight="1" x14ac:dyDescent="0.2">
      <c r="A6" s="401" t="s">
        <v>98</v>
      </c>
      <c r="B6" s="402" t="s">
        <v>99</v>
      </c>
      <c r="C6" s="403" t="s">
        <v>95</v>
      </c>
      <c r="D6" s="404" t="s">
        <v>96</v>
      </c>
    </row>
    <row r="7" spans="1:4" ht="14.25" customHeight="1" x14ac:dyDescent="0.2">
      <c r="A7" s="401" t="s">
        <v>100</v>
      </c>
      <c r="B7" s="405" t="s">
        <v>101</v>
      </c>
      <c r="C7" s="399" t="s">
        <v>98</v>
      </c>
      <c r="D7" s="404" t="s">
        <v>99</v>
      </c>
    </row>
    <row r="8" spans="1:4" ht="14.25" customHeight="1" x14ac:dyDescent="0.2">
      <c r="A8" s="401" t="s">
        <v>102</v>
      </c>
      <c r="B8" s="405" t="s">
        <v>103</v>
      </c>
      <c r="C8" s="399" t="s">
        <v>100</v>
      </c>
      <c r="D8" s="404" t="s">
        <v>101</v>
      </c>
    </row>
    <row r="9" spans="1:4" ht="15" customHeight="1" x14ac:dyDescent="0.2">
      <c r="A9" s="401" t="s">
        <v>104</v>
      </c>
      <c r="B9" s="405" t="s">
        <v>105</v>
      </c>
      <c r="C9" s="399" t="s">
        <v>102</v>
      </c>
      <c r="D9" s="404" t="s">
        <v>103</v>
      </c>
    </row>
    <row r="10" spans="1:4" ht="14.25" customHeight="1" x14ac:dyDescent="0.2">
      <c r="A10" s="401" t="s">
        <v>106</v>
      </c>
      <c r="B10" s="405" t="s">
        <v>107</v>
      </c>
      <c r="C10" s="399" t="s">
        <v>98</v>
      </c>
      <c r="D10" s="404" t="s">
        <v>99</v>
      </c>
    </row>
    <row r="11" spans="1:4" ht="25.5" x14ac:dyDescent="0.2">
      <c r="A11" s="401" t="s">
        <v>108</v>
      </c>
      <c r="B11" s="405" t="s">
        <v>109</v>
      </c>
      <c r="C11" s="690" t="s">
        <v>879</v>
      </c>
      <c r="D11" s="404" t="s">
        <v>880</v>
      </c>
    </row>
    <row r="12" spans="1:4" x14ac:dyDescent="0.2">
      <c r="A12" s="705" t="s">
        <v>110</v>
      </c>
      <c r="B12" s="725" t="s">
        <v>898</v>
      </c>
      <c r="C12" s="726" t="s">
        <v>95</v>
      </c>
      <c r="D12" s="727" t="s">
        <v>96</v>
      </c>
    </row>
    <row r="13" spans="1:4" ht="17.25" customHeight="1" x14ac:dyDescent="0.2">
      <c r="A13" s="401" t="s">
        <v>112</v>
      </c>
      <c r="B13" s="405" t="s">
        <v>113</v>
      </c>
      <c r="C13" s="399" t="s">
        <v>110</v>
      </c>
      <c r="D13" s="404" t="s">
        <v>111</v>
      </c>
    </row>
    <row r="14" spans="1:4" ht="25.5" x14ac:dyDescent="0.2">
      <c r="A14" s="406" t="s">
        <v>114</v>
      </c>
      <c r="B14" s="407" t="s">
        <v>630</v>
      </c>
      <c r="C14" s="690" t="s">
        <v>878</v>
      </c>
      <c r="D14" s="408" t="s">
        <v>877</v>
      </c>
    </row>
    <row r="15" spans="1:4" ht="25.5" x14ac:dyDescent="0.2">
      <c r="A15" s="774" t="s">
        <v>694</v>
      </c>
      <c r="B15" s="775" t="s">
        <v>695</v>
      </c>
      <c r="C15" s="776" t="s">
        <v>634</v>
      </c>
      <c r="D15" s="777" t="s">
        <v>924</v>
      </c>
    </row>
    <row r="16" spans="1:4" x14ac:dyDescent="0.2">
      <c r="A16" s="774" t="s">
        <v>887</v>
      </c>
      <c r="B16" s="775" t="s">
        <v>926</v>
      </c>
      <c r="C16" s="776" t="s">
        <v>69</v>
      </c>
      <c r="D16" s="777" t="s">
        <v>70</v>
      </c>
    </row>
    <row r="17" spans="1:4" ht="17.25" customHeight="1" x14ac:dyDescent="0.2">
      <c r="A17" s="401" t="s">
        <v>115</v>
      </c>
      <c r="B17" s="402" t="s">
        <v>367</v>
      </c>
      <c r="C17" s="403" t="s">
        <v>69</v>
      </c>
      <c r="D17" s="404" t="s">
        <v>70</v>
      </c>
    </row>
    <row r="18" spans="1:4" ht="16.5" customHeight="1" x14ac:dyDescent="0.2">
      <c r="A18" s="401" t="s">
        <v>117</v>
      </c>
      <c r="B18" s="407" t="s">
        <v>368</v>
      </c>
      <c r="C18" s="409" t="s">
        <v>115</v>
      </c>
      <c r="D18" s="404" t="s">
        <v>367</v>
      </c>
    </row>
    <row r="19" spans="1:4" ht="17.25" customHeight="1" x14ac:dyDescent="0.2">
      <c r="A19" s="401" t="s">
        <v>119</v>
      </c>
      <c r="B19" s="407" t="s">
        <v>369</v>
      </c>
      <c r="C19" s="409" t="s">
        <v>117</v>
      </c>
      <c r="D19" s="404" t="s">
        <v>368</v>
      </c>
    </row>
    <row r="20" spans="1:4" ht="15.75" customHeight="1" x14ac:dyDescent="0.2">
      <c r="A20" s="401" t="s">
        <v>121</v>
      </c>
      <c r="B20" s="407" t="s">
        <v>122</v>
      </c>
      <c r="C20" s="409" t="s">
        <v>119</v>
      </c>
      <c r="D20" s="404" t="s">
        <v>369</v>
      </c>
    </row>
    <row r="21" spans="1:4" ht="15" customHeight="1" x14ac:dyDescent="0.2">
      <c r="A21" s="401" t="s">
        <v>123</v>
      </c>
      <c r="B21" s="407" t="s">
        <v>124</v>
      </c>
      <c r="C21" s="409" t="s">
        <v>121</v>
      </c>
      <c r="D21" s="404" t="s">
        <v>122</v>
      </c>
    </row>
    <row r="22" spans="1:4" ht="15" customHeight="1" x14ac:dyDescent="0.2">
      <c r="A22" s="401" t="s">
        <v>125</v>
      </c>
      <c r="B22" s="407" t="s">
        <v>126</v>
      </c>
      <c r="C22" s="409" t="s">
        <v>123</v>
      </c>
      <c r="D22" s="404" t="s">
        <v>124</v>
      </c>
    </row>
    <row r="23" spans="1:4" ht="15.75" customHeight="1" x14ac:dyDescent="0.2">
      <c r="A23" s="401" t="s">
        <v>127</v>
      </c>
      <c r="B23" s="407" t="s">
        <v>128</v>
      </c>
      <c r="C23" s="409" t="s">
        <v>125</v>
      </c>
      <c r="D23" s="404" t="s">
        <v>126</v>
      </c>
    </row>
    <row r="24" spans="1:4" ht="33" customHeight="1" x14ac:dyDescent="0.2">
      <c r="A24" s="401" t="s">
        <v>129</v>
      </c>
      <c r="B24" s="405" t="s">
        <v>130</v>
      </c>
      <c r="C24" s="410" t="s">
        <v>75</v>
      </c>
      <c r="D24" s="411" t="s">
        <v>76</v>
      </c>
    </row>
    <row r="25" spans="1:4" ht="18" customHeight="1" x14ac:dyDescent="0.2">
      <c r="A25" s="401" t="s">
        <v>131</v>
      </c>
      <c r="B25" s="405" t="s">
        <v>370</v>
      </c>
      <c r="C25" s="412" t="s">
        <v>129</v>
      </c>
      <c r="D25" s="404" t="s">
        <v>130</v>
      </c>
    </row>
    <row r="26" spans="1:4" ht="25.5" x14ac:dyDescent="0.2">
      <c r="A26" s="401" t="s">
        <v>546</v>
      </c>
      <c r="B26" s="405" t="s">
        <v>631</v>
      </c>
      <c r="C26" s="412" t="s">
        <v>75</v>
      </c>
      <c r="D26" s="411" t="s">
        <v>76</v>
      </c>
    </row>
    <row r="27" spans="1:4" x14ac:dyDescent="0.2">
      <c r="A27" s="401" t="s">
        <v>133</v>
      </c>
      <c r="B27" s="405" t="s">
        <v>371</v>
      </c>
      <c r="C27" s="413" t="s">
        <v>565</v>
      </c>
      <c r="D27" s="414" t="s">
        <v>94</v>
      </c>
    </row>
    <row r="28" spans="1:4" ht="25.5" x14ac:dyDescent="0.2">
      <c r="A28" s="401" t="s">
        <v>135</v>
      </c>
      <c r="B28" s="405" t="s">
        <v>372</v>
      </c>
      <c r="C28" s="412" t="s">
        <v>133</v>
      </c>
      <c r="D28" s="404" t="s">
        <v>134</v>
      </c>
    </row>
    <row r="29" spans="1:4" ht="31.5" customHeight="1" x14ac:dyDescent="0.2">
      <c r="A29" s="401" t="s">
        <v>137</v>
      </c>
      <c r="B29" s="405" t="s">
        <v>138</v>
      </c>
      <c r="C29" s="413" t="s">
        <v>632</v>
      </c>
      <c r="D29" s="404" t="s">
        <v>633</v>
      </c>
    </row>
    <row r="30" spans="1:4" ht="17.25" customHeight="1" x14ac:dyDescent="0.2">
      <c r="A30" s="401" t="s">
        <v>373</v>
      </c>
      <c r="B30" s="415" t="s">
        <v>374</v>
      </c>
      <c r="C30" s="399" t="s">
        <v>137</v>
      </c>
      <c r="D30" s="404" t="s">
        <v>138</v>
      </c>
    </row>
    <row r="31" spans="1:4" ht="17.25" customHeight="1" x14ac:dyDescent="0.2">
      <c r="A31" s="401" t="s">
        <v>375</v>
      </c>
      <c r="B31" s="405" t="s">
        <v>376</v>
      </c>
      <c r="C31" s="412" t="s">
        <v>141</v>
      </c>
      <c r="D31" s="404" t="s">
        <v>377</v>
      </c>
    </row>
    <row r="32" spans="1:4" ht="25.5" x14ac:dyDescent="0.2">
      <c r="A32" s="406" t="s">
        <v>635</v>
      </c>
      <c r="B32" s="405" t="s">
        <v>437</v>
      </c>
      <c r="C32" s="412" t="s">
        <v>75</v>
      </c>
      <c r="D32" s="416" t="s">
        <v>76</v>
      </c>
    </row>
    <row r="33" spans="1:4" ht="25.5" x14ac:dyDescent="0.2">
      <c r="A33" s="406" t="s">
        <v>543</v>
      </c>
      <c r="B33" s="405" t="s">
        <v>438</v>
      </c>
      <c r="C33" s="412" t="s">
        <v>75</v>
      </c>
      <c r="D33" s="416" t="s">
        <v>76</v>
      </c>
    </row>
    <row r="34" spans="1:4" ht="25.5" x14ac:dyDescent="0.2">
      <c r="A34" s="406" t="s">
        <v>544</v>
      </c>
      <c r="B34" s="405" t="s">
        <v>439</v>
      </c>
      <c r="C34" s="412" t="s">
        <v>75</v>
      </c>
      <c r="D34" s="416" t="s">
        <v>76</v>
      </c>
    </row>
    <row r="35" spans="1:4" ht="15.75" customHeight="1" x14ac:dyDescent="0.2">
      <c r="A35" s="401" t="s">
        <v>151</v>
      </c>
      <c r="B35" s="405" t="s">
        <v>152</v>
      </c>
      <c r="C35" s="412" t="s">
        <v>79</v>
      </c>
      <c r="D35" s="404" t="s">
        <v>80</v>
      </c>
    </row>
    <row r="36" spans="1:4" ht="15" customHeight="1" x14ac:dyDescent="0.2">
      <c r="A36" s="401" t="s">
        <v>153</v>
      </c>
      <c r="B36" s="407" t="s">
        <v>154</v>
      </c>
      <c r="C36" s="409" t="s">
        <v>151</v>
      </c>
      <c r="D36" s="404" t="s">
        <v>152</v>
      </c>
    </row>
    <row r="37" spans="1:4" ht="15" customHeight="1" x14ac:dyDescent="0.2">
      <c r="A37" s="401" t="s">
        <v>155</v>
      </c>
      <c r="B37" s="407" t="s">
        <v>156</v>
      </c>
      <c r="C37" s="409" t="s">
        <v>153</v>
      </c>
      <c r="D37" s="404" t="s">
        <v>154</v>
      </c>
    </row>
    <row r="38" spans="1:4" ht="14.25" customHeight="1" x14ac:dyDescent="0.2">
      <c r="A38" s="401" t="s">
        <v>157</v>
      </c>
      <c r="B38" s="407" t="s">
        <v>158</v>
      </c>
      <c r="C38" s="409" t="s">
        <v>155</v>
      </c>
      <c r="D38" s="404" t="s">
        <v>156</v>
      </c>
    </row>
    <row r="39" spans="1:4" ht="16.5" customHeight="1" x14ac:dyDescent="0.2">
      <c r="A39" s="401" t="s">
        <v>159</v>
      </c>
      <c r="B39" s="407" t="s">
        <v>160</v>
      </c>
      <c r="C39" s="409" t="s">
        <v>157</v>
      </c>
      <c r="D39" s="404" t="s">
        <v>158</v>
      </c>
    </row>
    <row r="40" spans="1:4" ht="18.75" customHeight="1" x14ac:dyDescent="0.2">
      <c r="A40" s="401" t="s">
        <v>161</v>
      </c>
      <c r="B40" s="407" t="s">
        <v>162</v>
      </c>
      <c r="C40" s="409" t="s">
        <v>159</v>
      </c>
      <c r="D40" s="404" t="s">
        <v>160</v>
      </c>
    </row>
    <row r="41" spans="1:4" ht="18" customHeight="1" x14ac:dyDescent="0.2">
      <c r="A41" s="401" t="s">
        <v>163</v>
      </c>
      <c r="B41" s="407" t="s">
        <v>164</v>
      </c>
      <c r="C41" s="409" t="s">
        <v>161</v>
      </c>
      <c r="D41" s="404" t="s">
        <v>162</v>
      </c>
    </row>
    <row r="42" spans="1:4" ht="16.5" customHeight="1" x14ac:dyDescent="0.2">
      <c r="A42" s="406" t="s">
        <v>83</v>
      </c>
      <c r="B42" s="417" t="s">
        <v>84</v>
      </c>
      <c r="C42" s="409"/>
      <c r="D42" s="404" t="s">
        <v>636</v>
      </c>
    </row>
    <row r="43" spans="1:4" ht="19.5" customHeight="1" x14ac:dyDescent="0.2">
      <c r="A43" s="401" t="s">
        <v>143</v>
      </c>
      <c r="B43" s="405" t="s">
        <v>144</v>
      </c>
      <c r="C43" s="399" t="s">
        <v>83</v>
      </c>
      <c r="D43" s="404" t="s">
        <v>84</v>
      </c>
    </row>
    <row r="44" spans="1:4" ht="18" customHeight="1" x14ac:dyDescent="0.2">
      <c r="A44" s="401" t="s">
        <v>145</v>
      </c>
      <c r="B44" s="407" t="s">
        <v>146</v>
      </c>
      <c r="C44" s="409" t="s">
        <v>143</v>
      </c>
      <c r="D44" s="404" t="s">
        <v>144</v>
      </c>
    </row>
    <row r="45" spans="1:4" ht="14.25" customHeight="1" x14ac:dyDescent="0.2">
      <c r="A45" s="401" t="s">
        <v>147</v>
      </c>
      <c r="B45" s="407" t="s">
        <v>148</v>
      </c>
      <c r="C45" s="409" t="s">
        <v>145</v>
      </c>
      <c r="D45" s="404" t="s">
        <v>146</v>
      </c>
    </row>
    <row r="46" spans="1:4" x14ac:dyDescent="0.2">
      <c r="A46" s="705" t="s">
        <v>188</v>
      </c>
      <c r="B46" s="721" t="s">
        <v>189</v>
      </c>
      <c r="C46" s="722" t="s">
        <v>77</v>
      </c>
      <c r="D46" s="708" t="s">
        <v>78</v>
      </c>
    </row>
    <row r="47" spans="1:4" x14ac:dyDescent="0.2">
      <c r="A47" s="406" t="s">
        <v>447</v>
      </c>
      <c r="B47" s="405" t="s">
        <v>179</v>
      </c>
      <c r="C47" s="410" t="s">
        <v>446</v>
      </c>
      <c r="D47" s="416" t="s">
        <v>178</v>
      </c>
    </row>
    <row r="48" spans="1:4" x14ac:dyDescent="0.2">
      <c r="A48" s="406" t="s">
        <v>180</v>
      </c>
      <c r="B48" s="405" t="s">
        <v>181</v>
      </c>
      <c r="C48" s="410" t="s">
        <v>446</v>
      </c>
      <c r="D48" s="416" t="s">
        <v>178</v>
      </c>
    </row>
    <row r="49" spans="1:11" x14ac:dyDescent="0.2">
      <c r="A49" s="401" t="s">
        <v>182</v>
      </c>
      <c r="B49" s="407" t="s">
        <v>183</v>
      </c>
      <c r="C49" s="409" t="s">
        <v>180</v>
      </c>
      <c r="D49" s="404" t="s">
        <v>378</v>
      </c>
    </row>
    <row r="50" spans="1:11" x14ac:dyDescent="0.2">
      <c r="A50" s="401" t="s">
        <v>545</v>
      </c>
      <c r="B50" s="415" t="s">
        <v>400</v>
      </c>
      <c r="C50" s="418" t="s">
        <v>131</v>
      </c>
      <c r="D50" s="404" t="s">
        <v>132</v>
      </c>
    </row>
    <row r="51" spans="1:11" x14ac:dyDescent="0.2">
      <c r="A51" s="705" t="s">
        <v>865</v>
      </c>
      <c r="B51" s="706" t="s">
        <v>888</v>
      </c>
      <c r="C51" s="707" t="s">
        <v>192</v>
      </c>
      <c r="D51" s="708" t="s">
        <v>193</v>
      </c>
    </row>
    <row r="52" spans="1:11" x14ac:dyDescent="0.2">
      <c r="A52" s="705" t="s">
        <v>881</v>
      </c>
      <c r="B52" s="709" t="s">
        <v>883</v>
      </c>
      <c r="C52" s="707" t="s">
        <v>190</v>
      </c>
      <c r="D52" s="708" t="s">
        <v>191</v>
      </c>
    </row>
    <row r="53" spans="1:11" x14ac:dyDescent="0.2">
      <c r="A53" s="705" t="s">
        <v>884</v>
      </c>
      <c r="B53" s="710" t="s">
        <v>885</v>
      </c>
      <c r="C53" s="707" t="s">
        <v>190</v>
      </c>
      <c r="D53" s="708" t="s">
        <v>191</v>
      </c>
    </row>
    <row r="54" spans="1:11" x14ac:dyDescent="0.2">
      <c r="A54" s="705" t="s">
        <v>867</v>
      </c>
      <c r="B54" s="711" t="s">
        <v>868</v>
      </c>
      <c r="C54" s="712" t="s">
        <v>865</v>
      </c>
      <c r="D54" s="713" t="s">
        <v>866</v>
      </c>
    </row>
    <row r="55" spans="1:11" ht="25.5" x14ac:dyDescent="0.2">
      <c r="A55" s="714" t="s">
        <v>186</v>
      </c>
      <c r="B55" s="711" t="s">
        <v>925</v>
      </c>
      <c r="C55" s="778" t="s">
        <v>75</v>
      </c>
      <c r="D55" s="779" t="s">
        <v>76</v>
      </c>
      <c r="E55" s="393"/>
    </row>
    <row r="56" spans="1:11" s="691" customFormat="1" ht="38.25" x14ac:dyDescent="0.2">
      <c r="A56" s="703" t="s">
        <v>203</v>
      </c>
      <c r="B56" s="572" t="s">
        <v>204</v>
      </c>
      <c r="C56" s="573" t="s">
        <v>676</v>
      </c>
      <c r="D56" s="698" t="s">
        <v>637</v>
      </c>
      <c r="E56" s="699"/>
    </row>
    <row r="57" spans="1:11" ht="38.25" x14ac:dyDescent="0.2">
      <c r="A57" s="401" t="s">
        <v>205</v>
      </c>
      <c r="B57" s="572" t="s">
        <v>379</v>
      </c>
      <c r="C57" s="573" t="s">
        <v>676</v>
      </c>
      <c r="D57" s="698" t="s">
        <v>637</v>
      </c>
      <c r="E57" s="393"/>
    </row>
    <row r="58" spans="1:11" ht="31.5" customHeight="1" x14ac:dyDescent="0.2">
      <c r="A58" s="401" t="s">
        <v>207</v>
      </c>
      <c r="B58" s="572" t="s">
        <v>208</v>
      </c>
      <c r="C58" s="574" t="s">
        <v>205</v>
      </c>
      <c r="D58" s="698" t="s">
        <v>379</v>
      </c>
      <c r="E58" s="393"/>
      <c r="I58" s="701"/>
      <c r="J58" s="701"/>
    </row>
    <row r="59" spans="1:11" x14ac:dyDescent="0.2">
      <c r="A59" s="401" t="s">
        <v>664</v>
      </c>
      <c r="B59" s="572" t="s">
        <v>210</v>
      </c>
      <c r="C59" s="575" t="s">
        <v>663</v>
      </c>
      <c r="D59" s="700" t="s">
        <v>638</v>
      </c>
      <c r="E59" s="393"/>
    </row>
    <row r="60" spans="1:11" ht="38.25" x14ac:dyDescent="0.2">
      <c r="A60" s="401" t="s">
        <v>211</v>
      </c>
      <c r="B60" s="572" t="s">
        <v>212</v>
      </c>
      <c r="C60" s="573" t="s">
        <v>676</v>
      </c>
      <c r="D60" s="698" t="s">
        <v>637</v>
      </c>
      <c r="E60" s="393"/>
    </row>
    <row r="61" spans="1:11" s="691" customFormat="1" ht="38.25" x14ac:dyDescent="0.2">
      <c r="A61" s="575" t="s">
        <v>213</v>
      </c>
      <c r="B61" s="572" t="s">
        <v>214</v>
      </c>
      <c r="C61" s="573" t="s">
        <v>676</v>
      </c>
      <c r="D61" s="698" t="s">
        <v>637</v>
      </c>
      <c r="E61" s="699"/>
    </row>
    <row r="62" spans="1:11" ht="51" x14ac:dyDescent="0.2">
      <c r="A62" s="401" t="s">
        <v>216</v>
      </c>
      <c r="B62" s="576" t="s">
        <v>639</v>
      </c>
      <c r="C62" s="573" t="s">
        <v>678</v>
      </c>
      <c r="D62" s="697" t="s">
        <v>640</v>
      </c>
      <c r="I62" s="701"/>
    </row>
    <row r="63" spans="1:11" ht="51" x14ac:dyDescent="0.2">
      <c r="A63" s="401" t="s">
        <v>663</v>
      </c>
      <c r="B63" s="572" t="s">
        <v>638</v>
      </c>
      <c r="C63" s="573" t="s">
        <v>677</v>
      </c>
      <c r="D63" s="697" t="s">
        <v>889</v>
      </c>
    </row>
    <row r="64" spans="1:11" ht="38.25" x14ac:dyDescent="0.2">
      <c r="A64" s="705" t="s">
        <v>443</v>
      </c>
      <c r="B64" s="715" t="s">
        <v>233</v>
      </c>
      <c r="C64" s="723" t="s">
        <v>676</v>
      </c>
      <c r="D64" s="724" t="s">
        <v>637</v>
      </c>
      <c r="E64" s="1007" t="s">
        <v>890</v>
      </c>
      <c r="F64" s="1008"/>
      <c r="G64" s="1008"/>
      <c r="H64" s="1008"/>
      <c r="I64" s="1008"/>
      <c r="J64" s="1008"/>
      <c r="K64" s="1008"/>
    </row>
    <row r="65" spans="1:4" ht="25.5" x14ac:dyDescent="0.2">
      <c r="A65" s="401" t="s">
        <v>441</v>
      </c>
      <c r="B65" s="693" t="s">
        <v>641</v>
      </c>
      <c r="C65" s="695" t="s">
        <v>654</v>
      </c>
      <c r="D65" s="692" t="s">
        <v>642</v>
      </c>
    </row>
    <row r="66" spans="1:4" ht="25.5" x14ac:dyDescent="0.2">
      <c r="A66" s="714" t="s">
        <v>891</v>
      </c>
      <c r="B66" s="715" t="s">
        <v>696</v>
      </c>
      <c r="C66" s="716" t="s">
        <v>147</v>
      </c>
      <c r="D66" s="713" t="s">
        <v>148</v>
      </c>
    </row>
    <row r="67" spans="1:4" ht="25.5" x14ac:dyDescent="0.2">
      <c r="A67" s="419" t="s">
        <v>246</v>
      </c>
      <c r="B67" s="694" t="s">
        <v>247</v>
      </c>
      <c r="C67" s="696" t="s">
        <v>133</v>
      </c>
      <c r="D67" s="697" t="s">
        <v>134</v>
      </c>
    </row>
    <row r="68" spans="1:4" ht="30" customHeight="1" x14ac:dyDescent="0.2">
      <c r="A68" s="401" t="s">
        <v>248</v>
      </c>
      <c r="B68" s="424" t="s">
        <v>249</v>
      </c>
      <c r="C68" s="409" t="s">
        <v>246</v>
      </c>
      <c r="D68" s="697" t="s">
        <v>247</v>
      </c>
    </row>
    <row r="69" spans="1:4" ht="27" customHeight="1" x14ac:dyDescent="0.2">
      <c r="A69" s="401" t="s">
        <v>250</v>
      </c>
      <c r="B69" s="424" t="s">
        <v>251</v>
      </c>
      <c r="C69" s="409" t="s">
        <v>248</v>
      </c>
      <c r="D69" s="697" t="s">
        <v>249</v>
      </c>
    </row>
    <row r="70" spans="1:4" ht="24.75" customHeight="1" x14ac:dyDescent="0.2">
      <c r="A70" s="704" t="s">
        <v>574</v>
      </c>
      <c r="B70" s="420" t="s">
        <v>643</v>
      </c>
      <c r="C70" s="422" t="s">
        <v>573</v>
      </c>
      <c r="D70" s="702" t="s">
        <v>644</v>
      </c>
    </row>
    <row r="71" spans="1:4" ht="26.25" customHeight="1" x14ac:dyDescent="0.2">
      <c r="A71" s="704" t="s">
        <v>575</v>
      </c>
      <c r="B71" s="420" t="s">
        <v>645</v>
      </c>
      <c r="C71" s="422" t="s">
        <v>574</v>
      </c>
      <c r="D71" s="702" t="s">
        <v>643</v>
      </c>
    </row>
    <row r="72" spans="1:4" ht="26.25" customHeight="1" x14ac:dyDescent="0.2">
      <c r="A72" s="704" t="s">
        <v>576</v>
      </c>
      <c r="B72" s="420" t="s">
        <v>646</v>
      </c>
      <c r="C72" s="422" t="s">
        <v>575</v>
      </c>
      <c r="D72" s="702" t="s">
        <v>645</v>
      </c>
    </row>
    <row r="73" spans="1:4" ht="27" customHeight="1" x14ac:dyDescent="0.2">
      <c r="A73" s="704" t="s">
        <v>577</v>
      </c>
      <c r="B73" s="420" t="s">
        <v>647</v>
      </c>
      <c r="C73" s="422" t="s">
        <v>576</v>
      </c>
      <c r="D73" s="702" t="s">
        <v>646</v>
      </c>
    </row>
    <row r="74" spans="1:4" ht="25.5" customHeight="1" x14ac:dyDescent="0.2">
      <c r="A74" s="704" t="s">
        <v>578</v>
      </c>
      <c r="B74" s="420" t="s">
        <v>648</v>
      </c>
      <c r="C74" s="422" t="s">
        <v>577</v>
      </c>
      <c r="D74" s="702" t="s">
        <v>647</v>
      </c>
    </row>
    <row r="75" spans="1:4" ht="25.5" customHeight="1" x14ac:dyDescent="0.2">
      <c r="A75" s="780" t="s">
        <v>688</v>
      </c>
      <c r="B75" s="782" t="s">
        <v>927</v>
      </c>
      <c r="C75" s="781" t="s">
        <v>135</v>
      </c>
      <c r="D75" s="773" t="s">
        <v>928</v>
      </c>
    </row>
    <row r="76" spans="1:4" ht="27.75" customHeight="1" x14ac:dyDescent="0.2">
      <c r="A76" s="401" t="s">
        <v>431</v>
      </c>
      <c r="B76" s="420" t="s">
        <v>407</v>
      </c>
      <c r="C76" s="413" t="s">
        <v>73</v>
      </c>
      <c r="D76" s="697" t="s">
        <v>74</v>
      </c>
    </row>
    <row r="77" spans="1:4" ht="30" customHeight="1" x14ac:dyDescent="0.2">
      <c r="A77" s="401" t="s">
        <v>253</v>
      </c>
      <c r="B77" s="420" t="s">
        <v>254</v>
      </c>
      <c r="C77" s="422" t="s">
        <v>175</v>
      </c>
      <c r="D77" s="697" t="s">
        <v>380</v>
      </c>
    </row>
    <row r="78" spans="1:4" ht="27" customHeight="1" x14ac:dyDescent="0.2">
      <c r="A78" s="401" t="s">
        <v>261</v>
      </c>
      <c r="B78" s="420" t="s">
        <v>262</v>
      </c>
      <c r="C78" s="422" t="s">
        <v>259</v>
      </c>
      <c r="D78" s="697" t="s">
        <v>260</v>
      </c>
    </row>
    <row r="79" spans="1:4" ht="31.5" customHeight="1" x14ac:dyDescent="0.2">
      <c r="A79" s="401" t="s">
        <v>263</v>
      </c>
      <c r="B79" s="420" t="s">
        <v>381</v>
      </c>
      <c r="C79" s="422" t="s">
        <v>257</v>
      </c>
      <c r="D79" s="697" t="s">
        <v>382</v>
      </c>
    </row>
    <row r="80" spans="1:4" ht="34.5" customHeight="1" x14ac:dyDescent="0.2">
      <c r="A80" s="401" t="s">
        <v>627</v>
      </c>
      <c r="B80" s="420" t="s">
        <v>383</v>
      </c>
      <c r="C80" s="422" t="s">
        <v>257</v>
      </c>
      <c r="D80" s="697" t="s">
        <v>382</v>
      </c>
    </row>
    <row r="81" spans="1:4" ht="30.75" customHeight="1" x14ac:dyDescent="0.2">
      <c r="A81" s="401" t="s">
        <v>265</v>
      </c>
      <c r="B81" s="420" t="s">
        <v>266</v>
      </c>
      <c r="C81" s="422" t="s">
        <v>257</v>
      </c>
      <c r="D81" s="697" t="s">
        <v>382</v>
      </c>
    </row>
    <row r="82" spans="1:4" ht="32.25" customHeight="1" x14ac:dyDescent="0.2">
      <c r="A82" s="425" t="s">
        <v>267</v>
      </c>
      <c r="B82" s="423" t="s">
        <v>268</v>
      </c>
      <c r="C82" s="421" t="s">
        <v>653</v>
      </c>
      <c r="D82" s="697" t="s">
        <v>649</v>
      </c>
    </row>
    <row r="83" spans="1:4" ht="27.75" customHeight="1" x14ac:dyDescent="0.2">
      <c r="A83" s="401" t="s">
        <v>270</v>
      </c>
      <c r="B83" s="420" t="s">
        <v>271</v>
      </c>
      <c r="C83" s="422" t="s">
        <v>299</v>
      </c>
      <c r="D83" s="697" t="s">
        <v>384</v>
      </c>
    </row>
    <row r="84" spans="1:4" ht="32.25" customHeight="1" x14ac:dyDescent="0.2">
      <c r="A84" s="401" t="s">
        <v>273</v>
      </c>
      <c r="B84" s="420" t="s">
        <v>385</v>
      </c>
      <c r="C84" s="422" t="s">
        <v>272</v>
      </c>
      <c r="D84" s="697" t="s">
        <v>386</v>
      </c>
    </row>
    <row r="85" spans="1:4" ht="30" customHeight="1" x14ac:dyDescent="0.2">
      <c r="A85" s="401" t="s">
        <v>277</v>
      </c>
      <c r="B85" s="420" t="s">
        <v>387</v>
      </c>
      <c r="C85" s="422" t="s">
        <v>175</v>
      </c>
      <c r="D85" s="697" t="s">
        <v>380</v>
      </c>
    </row>
    <row r="86" spans="1:4" ht="27" customHeight="1" x14ac:dyDescent="0.2">
      <c r="A86" s="401" t="s">
        <v>586</v>
      </c>
      <c r="B86" s="420" t="s">
        <v>401</v>
      </c>
      <c r="C86" s="422" t="s">
        <v>650</v>
      </c>
      <c r="D86" s="697" t="s">
        <v>260</v>
      </c>
    </row>
    <row r="87" spans="1:4" ht="26.25" customHeight="1" x14ac:dyDescent="0.2">
      <c r="A87" s="401" t="s">
        <v>588</v>
      </c>
      <c r="B87" s="420" t="s">
        <v>402</v>
      </c>
      <c r="C87" s="422" t="s">
        <v>257</v>
      </c>
      <c r="D87" s="697" t="s">
        <v>258</v>
      </c>
    </row>
    <row r="88" spans="1:4" ht="27.75" customHeight="1" x14ac:dyDescent="0.2">
      <c r="A88" s="401" t="s">
        <v>277</v>
      </c>
      <c r="B88" s="420" t="s">
        <v>278</v>
      </c>
      <c r="C88" s="422" t="s">
        <v>175</v>
      </c>
      <c r="D88" s="697" t="s">
        <v>380</v>
      </c>
    </row>
    <row r="89" spans="1:4" x14ac:dyDescent="0.2">
      <c r="A89" s="401" t="s">
        <v>591</v>
      </c>
      <c r="B89" s="420" t="s">
        <v>279</v>
      </c>
      <c r="C89" s="422" t="s">
        <v>194</v>
      </c>
      <c r="D89" s="697" t="s">
        <v>195</v>
      </c>
    </row>
    <row r="90" spans="1:4" x14ac:dyDescent="0.2">
      <c r="A90" s="401" t="s">
        <v>283</v>
      </c>
      <c r="B90" s="420" t="s">
        <v>388</v>
      </c>
      <c r="C90" s="422" t="s">
        <v>175</v>
      </c>
      <c r="D90" s="697" t="s">
        <v>380</v>
      </c>
    </row>
    <row r="91" spans="1:4" ht="30" customHeight="1" x14ac:dyDescent="0.2">
      <c r="A91" s="401" t="s">
        <v>285</v>
      </c>
      <c r="B91" s="424" t="s">
        <v>389</v>
      </c>
      <c r="C91" s="409" t="s">
        <v>283</v>
      </c>
      <c r="D91" s="697" t="s">
        <v>284</v>
      </c>
    </row>
    <row r="92" spans="1:4" ht="28.5" customHeight="1" x14ac:dyDescent="0.2">
      <c r="A92" s="401" t="s">
        <v>287</v>
      </c>
      <c r="B92" s="424" t="s">
        <v>390</v>
      </c>
      <c r="C92" s="409" t="s">
        <v>285</v>
      </c>
      <c r="D92" s="697" t="s">
        <v>286</v>
      </c>
    </row>
    <row r="93" spans="1:4" ht="28.5" customHeight="1" x14ac:dyDescent="0.2">
      <c r="A93" s="401" t="s">
        <v>289</v>
      </c>
      <c r="B93" s="424" t="s">
        <v>391</v>
      </c>
      <c r="C93" s="409" t="s">
        <v>287</v>
      </c>
      <c r="D93" s="697" t="s">
        <v>392</v>
      </c>
    </row>
    <row r="94" spans="1:4" ht="27.75" customHeight="1" x14ac:dyDescent="0.2">
      <c r="A94" s="401" t="s">
        <v>291</v>
      </c>
      <c r="B94" s="424" t="s">
        <v>393</v>
      </c>
      <c r="C94" s="409" t="s">
        <v>289</v>
      </c>
      <c r="D94" s="697" t="s">
        <v>394</v>
      </c>
    </row>
    <row r="95" spans="1:4" ht="25.5" x14ac:dyDescent="0.2">
      <c r="A95" s="401" t="s">
        <v>295</v>
      </c>
      <c r="B95" s="420" t="s">
        <v>296</v>
      </c>
      <c r="C95" s="422" t="s">
        <v>293</v>
      </c>
      <c r="D95" s="697" t="s">
        <v>294</v>
      </c>
    </row>
    <row r="96" spans="1:4" x14ac:dyDescent="0.2">
      <c r="A96" s="401" t="s">
        <v>900</v>
      </c>
      <c r="B96" s="728" t="s">
        <v>21</v>
      </c>
      <c r="C96" s="422" t="s">
        <v>175</v>
      </c>
      <c r="D96" s="697" t="s">
        <v>380</v>
      </c>
    </row>
    <row r="97" spans="1:4" x14ac:dyDescent="0.2">
      <c r="A97" s="401" t="s">
        <v>340</v>
      </c>
      <c r="B97" s="728" t="s">
        <v>33</v>
      </c>
      <c r="C97" s="422" t="s">
        <v>175</v>
      </c>
      <c r="D97" s="697" t="s">
        <v>380</v>
      </c>
    </row>
    <row r="98" spans="1:4" x14ac:dyDescent="0.2">
      <c r="A98" s="401" t="s">
        <v>341</v>
      </c>
      <c r="B98" s="728" t="s">
        <v>245</v>
      </c>
      <c r="C98" s="422" t="s">
        <v>175</v>
      </c>
      <c r="D98" s="697" t="s">
        <v>380</v>
      </c>
    </row>
    <row r="99" spans="1:4" x14ac:dyDescent="0.2">
      <c r="A99" s="401" t="s">
        <v>516</v>
      </c>
      <c r="B99" s="424" t="s">
        <v>312</v>
      </c>
      <c r="C99" s="409" t="s">
        <v>514</v>
      </c>
      <c r="D99" s="697" t="s">
        <v>311</v>
      </c>
    </row>
    <row r="100" spans="1:4" x14ac:dyDescent="0.2">
      <c r="A100" s="401" t="s">
        <v>517</v>
      </c>
      <c r="B100" s="424" t="s">
        <v>313</v>
      </c>
      <c r="C100" s="409" t="s">
        <v>516</v>
      </c>
      <c r="D100" s="697" t="s">
        <v>312</v>
      </c>
    </row>
    <row r="101" spans="1:4" x14ac:dyDescent="0.2">
      <c r="A101" s="401" t="s">
        <v>521</v>
      </c>
      <c r="B101" s="420" t="s">
        <v>315</v>
      </c>
      <c r="C101" s="422" t="s">
        <v>520</v>
      </c>
      <c r="D101" s="697" t="s">
        <v>314</v>
      </c>
    </row>
    <row r="102" spans="1:4" x14ac:dyDescent="0.2">
      <c r="A102" s="401" t="s">
        <v>522</v>
      </c>
      <c r="B102" s="424" t="s">
        <v>651</v>
      </c>
      <c r="C102" s="409" t="s">
        <v>521</v>
      </c>
      <c r="D102" s="697" t="s">
        <v>315</v>
      </c>
    </row>
    <row r="103" spans="1:4" x14ac:dyDescent="0.2">
      <c r="A103" s="401" t="s">
        <v>524</v>
      </c>
      <c r="B103" s="420" t="s">
        <v>418</v>
      </c>
      <c r="C103" s="422" t="s">
        <v>523</v>
      </c>
      <c r="D103" s="697" t="s">
        <v>417</v>
      </c>
    </row>
    <row r="104" spans="1:4" x14ac:dyDescent="0.2">
      <c r="A104" s="401" t="s">
        <v>525</v>
      </c>
      <c r="B104" s="420" t="s">
        <v>419</v>
      </c>
      <c r="C104" s="422" t="s">
        <v>524</v>
      </c>
      <c r="D104" s="697" t="s">
        <v>418</v>
      </c>
    </row>
    <row r="105" spans="1:4" x14ac:dyDescent="0.2">
      <c r="A105" s="401" t="s">
        <v>526</v>
      </c>
      <c r="B105" s="420" t="s">
        <v>420</v>
      </c>
      <c r="C105" s="422" t="s">
        <v>652</v>
      </c>
      <c r="D105" s="697" t="s">
        <v>316</v>
      </c>
    </row>
    <row r="106" spans="1:4" x14ac:dyDescent="0.2">
      <c r="A106" s="401" t="s">
        <v>527</v>
      </c>
      <c r="B106" s="420" t="s">
        <v>421</v>
      </c>
      <c r="C106" s="409" t="s">
        <v>526</v>
      </c>
      <c r="D106" s="697" t="s">
        <v>420</v>
      </c>
    </row>
    <row r="107" spans="1:4" x14ac:dyDescent="0.2">
      <c r="A107" s="401" t="s">
        <v>528</v>
      </c>
      <c r="B107" s="420" t="s">
        <v>422</v>
      </c>
      <c r="C107" s="409" t="s">
        <v>527</v>
      </c>
      <c r="D107" s="697" t="s">
        <v>421</v>
      </c>
    </row>
    <row r="108" spans="1:4" x14ac:dyDescent="0.2">
      <c r="A108" s="401" t="s">
        <v>529</v>
      </c>
      <c r="B108" s="420" t="s">
        <v>423</v>
      </c>
      <c r="C108" s="409" t="s">
        <v>528</v>
      </c>
      <c r="D108" s="697" t="s">
        <v>422</v>
      </c>
    </row>
    <row r="109" spans="1:4" x14ac:dyDescent="0.2">
      <c r="A109" s="401" t="s">
        <v>530</v>
      </c>
      <c r="B109" s="420" t="s">
        <v>424</v>
      </c>
      <c r="C109" s="409" t="s">
        <v>529</v>
      </c>
      <c r="D109" s="697" t="s">
        <v>423</v>
      </c>
    </row>
    <row r="110" spans="1:4" x14ac:dyDescent="0.2">
      <c r="A110" s="401" t="s">
        <v>532</v>
      </c>
      <c r="B110" s="420" t="s">
        <v>427</v>
      </c>
      <c r="C110" s="422" t="s">
        <v>531</v>
      </c>
      <c r="D110" s="697" t="s">
        <v>425</v>
      </c>
    </row>
    <row r="111" spans="1:4" x14ac:dyDescent="0.2">
      <c r="A111" s="401" t="s">
        <v>533</v>
      </c>
      <c r="B111" s="420" t="s">
        <v>428</v>
      </c>
      <c r="C111" s="422" t="s">
        <v>532</v>
      </c>
      <c r="D111" s="697" t="s">
        <v>427</v>
      </c>
    </row>
    <row r="112" spans="1:4" ht="25.5" x14ac:dyDescent="0.2">
      <c r="A112" s="401" t="s">
        <v>535</v>
      </c>
      <c r="B112" s="420" t="s">
        <v>318</v>
      </c>
      <c r="C112" s="422" t="s">
        <v>534</v>
      </c>
      <c r="D112" s="697" t="s">
        <v>317</v>
      </c>
    </row>
    <row r="113" spans="1:5" x14ac:dyDescent="0.2">
      <c r="A113" s="401" t="s">
        <v>538</v>
      </c>
      <c r="B113" s="424" t="s">
        <v>395</v>
      </c>
      <c r="C113" s="409" t="s">
        <v>533</v>
      </c>
      <c r="D113" s="702" t="s">
        <v>428</v>
      </c>
      <c r="E113" s="701"/>
    </row>
    <row r="114" spans="1:5" x14ac:dyDescent="0.2">
      <c r="A114" s="705" t="s">
        <v>902</v>
      </c>
      <c r="B114" s="771" t="s">
        <v>921</v>
      </c>
      <c r="C114" s="772" t="s">
        <v>530</v>
      </c>
      <c r="D114" s="773" t="s">
        <v>424</v>
      </c>
      <c r="E114" s="701"/>
    </row>
    <row r="115" spans="1:5" x14ac:dyDescent="0.2">
      <c r="A115" s="401" t="s">
        <v>599</v>
      </c>
      <c r="B115" s="426" t="s">
        <v>396</v>
      </c>
      <c r="C115" s="427" t="s">
        <v>322</v>
      </c>
      <c r="D115" s="697" t="s">
        <v>397</v>
      </c>
    </row>
    <row r="116" spans="1:5" x14ac:dyDescent="0.2">
      <c r="A116" s="401" t="s">
        <v>550</v>
      </c>
      <c r="B116" s="428" t="s">
        <v>220</v>
      </c>
      <c r="C116" s="429" t="s">
        <v>665</v>
      </c>
      <c r="D116" s="697" t="s">
        <v>666</v>
      </c>
    </row>
    <row r="117" spans="1:5" x14ac:dyDescent="0.2">
      <c r="A117" s="419" t="s">
        <v>551</v>
      </c>
      <c r="B117" s="426" t="s">
        <v>221</v>
      </c>
      <c r="C117" s="430" t="s">
        <v>548</v>
      </c>
      <c r="D117" s="697" t="s">
        <v>218</v>
      </c>
    </row>
    <row r="118" spans="1:5" ht="19.5" customHeight="1" x14ac:dyDescent="0.2">
      <c r="A118" s="401" t="s">
        <v>552</v>
      </c>
      <c r="B118" s="426" t="s">
        <v>223</v>
      </c>
      <c r="C118" s="430" t="s">
        <v>551</v>
      </c>
      <c r="D118" s="697" t="s">
        <v>221</v>
      </c>
    </row>
    <row r="119" spans="1:5" ht="19.5" customHeight="1" x14ac:dyDescent="0.2">
      <c r="A119" s="401" t="s">
        <v>554</v>
      </c>
      <c r="B119" s="426" t="s">
        <v>225</v>
      </c>
      <c r="C119" s="427" t="s">
        <v>553</v>
      </c>
      <c r="D119" s="697" t="s">
        <v>224</v>
      </c>
    </row>
    <row r="120" spans="1:5" x14ac:dyDescent="0.2">
      <c r="A120" s="401" t="s">
        <v>555</v>
      </c>
      <c r="B120" s="426" t="s">
        <v>226</v>
      </c>
      <c r="C120" s="427" t="s">
        <v>554</v>
      </c>
      <c r="D120" s="697" t="s">
        <v>224</v>
      </c>
    </row>
    <row r="121" spans="1:5" x14ac:dyDescent="0.2">
      <c r="A121" s="401" t="s">
        <v>556</v>
      </c>
      <c r="B121" s="426" t="s">
        <v>228</v>
      </c>
      <c r="C121" s="430" t="s">
        <v>555</v>
      </c>
      <c r="D121" s="697" t="s">
        <v>226</v>
      </c>
    </row>
    <row r="122" spans="1:5" x14ac:dyDescent="0.2">
      <c r="A122" s="401" t="s">
        <v>557</v>
      </c>
      <c r="B122" s="426" t="s">
        <v>229</v>
      </c>
      <c r="C122" s="430" t="s">
        <v>554</v>
      </c>
      <c r="D122" s="697" t="s">
        <v>225</v>
      </c>
    </row>
    <row r="123" spans="1:5" ht="25.5" x14ac:dyDescent="0.2">
      <c r="A123" s="705" t="s">
        <v>698</v>
      </c>
      <c r="B123" s="769" t="s">
        <v>697</v>
      </c>
      <c r="C123" s="770" t="s">
        <v>554</v>
      </c>
      <c r="D123" s="727" t="s">
        <v>225</v>
      </c>
    </row>
    <row r="124" spans="1:5" ht="38.25" x14ac:dyDescent="0.2">
      <c r="A124" s="401" t="s">
        <v>561</v>
      </c>
      <c r="B124" s="426" t="s">
        <v>231</v>
      </c>
      <c r="C124" s="770" t="s">
        <v>698</v>
      </c>
      <c r="D124" s="727" t="s">
        <v>697</v>
      </c>
    </row>
    <row r="125" spans="1:5" x14ac:dyDescent="0.2">
      <c r="A125" s="401" t="s">
        <v>558</v>
      </c>
      <c r="B125" s="426" t="s">
        <v>232</v>
      </c>
      <c r="C125" s="430" t="s">
        <v>556</v>
      </c>
      <c r="D125" s="697" t="s">
        <v>228</v>
      </c>
    </row>
    <row r="126" spans="1:5" ht="51" x14ac:dyDescent="0.2">
      <c r="A126" s="401" t="s">
        <v>559</v>
      </c>
      <c r="B126" s="426" t="s">
        <v>660</v>
      </c>
      <c r="C126" s="430" t="s">
        <v>892</v>
      </c>
      <c r="D126" s="697" t="s">
        <v>667</v>
      </c>
    </row>
    <row r="127" spans="1:5" x14ac:dyDescent="0.2">
      <c r="A127" s="401" t="s">
        <v>605</v>
      </c>
      <c r="B127" s="426" t="s">
        <v>222</v>
      </c>
      <c r="C127" s="427" t="s">
        <v>564</v>
      </c>
      <c r="D127" s="697" t="s">
        <v>89</v>
      </c>
    </row>
    <row r="128" spans="1:5" ht="13.5" thickBot="1" x14ac:dyDescent="0.25">
      <c r="A128" s="431" t="s">
        <v>606</v>
      </c>
      <c r="B128" s="432" t="s">
        <v>234</v>
      </c>
      <c r="C128" s="433" t="s">
        <v>564</v>
      </c>
      <c r="D128" s="434" t="s">
        <v>89</v>
      </c>
    </row>
    <row r="129" spans="2:4" ht="13.5" thickTop="1" x14ac:dyDescent="0.2"/>
    <row r="132" spans="2:4" ht="18" x14ac:dyDescent="0.25">
      <c r="B132" s="717"/>
      <c r="C132" s="718"/>
      <c r="D132" s="691"/>
    </row>
  </sheetData>
  <protectedRanges>
    <protectedRange sqref="D116" name="Tartomány1_2_1_2"/>
  </protectedRanges>
  <mergeCells count="6">
    <mergeCell ref="E64:K64"/>
    <mergeCell ref="A1:D1"/>
    <mergeCell ref="A2:D2"/>
    <mergeCell ref="A3:A4"/>
    <mergeCell ref="B3:B4"/>
    <mergeCell ref="C3:D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50AC9ECCF9341649885B6FADF1A9CCB8" ma:contentTypeVersion="13" ma:contentTypeDescription="Új dokumentum létrehozása." ma:contentTypeScope="" ma:versionID="a57e4713d53736769e3d653382a3ee09">
  <xsd:schema xmlns:xsd="http://www.w3.org/2001/XMLSchema" xmlns:xs="http://www.w3.org/2001/XMLSchema" xmlns:p="http://schemas.microsoft.com/office/2006/metadata/properties" xmlns:ns3="ca68abb8-a386-415a-98be-4262642cc251" xmlns:ns4="42c7c54b-2820-479e-ab9d-51a892491562" targetNamespace="http://schemas.microsoft.com/office/2006/metadata/properties" ma:root="true" ma:fieldsID="dd632cf56239420c13d1241ecd05f877" ns3:_="" ns4:_="">
    <xsd:import namespace="ca68abb8-a386-415a-98be-4262642cc251"/>
    <xsd:import namespace="42c7c54b-2820-479e-ab9d-51a89249156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68abb8-a386-415a-98be-4262642cc2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7c54b-2820-479e-ab9d-51a89249156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527B8DF-DEF6-4861-BF2D-CBA8372A7D40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  <ds:schemaRef ds:uri="42c7c54b-2820-479e-ab9d-51a892491562"/>
    <ds:schemaRef ds:uri="ca68abb8-a386-415a-98be-4262642cc251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457AAC6-3553-417E-82AD-A6C0DE3364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11DB17-8FA8-4BC1-81E6-969878B4B3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68abb8-a386-415a-98be-4262642cc251"/>
    <ds:schemaRef ds:uri="42c7c54b-2820-479e-ab9d-51a8924915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6</vt:i4>
      </vt:variant>
    </vt:vector>
  </HeadingPairs>
  <TitlesOfParts>
    <vt:vector size="14" baseType="lpstr">
      <vt:lpstr>SZAK</vt:lpstr>
      <vt:lpstr>BEVÁNDORLÁSI</vt:lpstr>
      <vt:lpstr>HATÁRRENDÉSZETI</vt:lpstr>
      <vt:lpstr>IGAZGATÁSRENDÉSZETI</vt:lpstr>
      <vt:lpstr>KÖZLEKEDÉSRENDÉSZETI</vt:lpstr>
      <vt:lpstr>KÖZRENDVÉDELMI</vt:lpstr>
      <vt:lpstr>VÁM- ÉS PÉNZÜGYŐRI</vt:lpstr>
      <vt:lpstr>ELŐTANULMÁNYI REND</vt:lpstr>
      <vt:lpstr>BEVÁNDORLÁSI!Nyomtatási_terület</vt:lpstr>
      <vt:lpstr>HATÁRRENDÉSZETI!Nyomtatási_terület</vt:lpstr>
      <vt:lpstr>KÖZLEKEDÉSRENDÉSZETI!Nyomtatási_terület</vt:lpstr>
      <vt:lpstr>KÖZRENDVÉDELMI!Nyomtatási_terület</vt:lpstr>
      <vt:lpstr>SZAK!Nyomtatási_terület</vt:lpstr>
      <vt:lpstr>'VÁM- ÉS PÉNZÜGYŐRI'!Nyomtatási_terület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Editke</dc:creator>
  <cp:lastModifiedBy>Mikóczi Márta</cp:lastModifiedBy>
  <cp:lastPrinted>2022-11-30T09:43:38Z</cp:lastPrinted>
  <dcterms:created xsi:type="dcterms:W3CDTF">2013-03-06T07:49:00Z</dcterms:created>
  <dcterms:modified xsi:type="dcterms:W3CDTF">2023-07-10T11:44:08Z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0x01010050AC9ECCF9341649885B6FADF1A9CCB8</vt:lpwstr>
  </property>
</Properties>
</file>